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822.販売企画室\Market\自社機\NTT\ギガらくOEM\販売準備\3.ギガらくカメラ\WEBアップ\"/>
    </mc:Choice>
  </mc:AlternateContent>
  <bookViews>
    <workbookView xWindow="8805" yWindow="255" windowWidth="10065" windowHeight="7425" tabRatio="733"/>
  </bookViews>
  <sheets>
    <sheet name="別紙①_カメラ申込書" sheetId="1" r:id="rId1"/>
    <sheet name="リスト" sheetId="12" state="hidden" r:id="rId2"/>
    <sheet name="Calendar" sheetId="14" state="hidden" r:id="rId3"/>
  </sheets>
  <externalReferences>
    <externalReference r:id="rId4"/>
  </externalReferences>
  <definedNames>
    <definedName name="billSndCstmrsId">[1]【様式１】サービス申込書①!#REF!</definedName>
    <definedName name="brwzAth">#REF!</definedName>
    <definedName name="cameraOnlySsid1NtwkNm">#REF!</definedName>
    <definedName name="cameraOnlySsid1NtwkNmKana">#REF!</definedName>
    <definedName name="cameraOptNum">[1]【様式１】サービス申込書①!#REF!</definedName>
    <definedName name="cameraOptSel">[1]【様式１】サービス申込書①!#REF!</definedName>
    <definedName name="cowNum">[1]【様式１】サービス申込書①!#REF!</definedName>
    <definedName name="ctmrsIdAtnMemo">[1]【様式１】サービス申込書①!#REF!</definedName>
    <definedName name="dspHpUrl">#REF!</definedName>
    <definedName name="eqpSndAddress">[1]【様式１】サービス申込書①!#REF!</definedName>
    <definedName name="eqpSndAddressBanchi1">[1]【様式１】サービス申込書①!#REF!</definedName>
    <definedName name="eqpSndAddressBanchi2">[1]【様式１】サービス申込書①!#REF!</definedName>
    <definedName name="eqpSndAddressBanchi3">[1]【様式１】サービス申込書①!#REF!</definedName>
    <definedName name="eqpSndAddressBuilding1">[1]【様式１】サービス申込書①!#REF!</definedName>
    <definedName name="eqpSndAddressMemo">[1]【様式１】サービス申込書①!#REF!</definedName>
    <definedName name="eqpSndAddrNm">[1]【様式１】サービス申込書①!#REF!</definedName>
    <definedName name="eqpSndAddrNmKana">[1]【様式１】サービス申込書①!#REF!</definedName>
    <definedName name="eqpSndAtnMemo">[1]【様式１】サービス申込書①!#REF!</definedName>
    <definedName name="eqpSndPostalNumber">[1]【様式１】サービス申込書①!#REF!</definedName>
    <definedName name="fcbkAcntNm">#REF!</definedName>
    <definedName name="fcbkFrVstrSsid1">#REF!</definedName>
    <definedName name="fcbkFrVstrSsid2">#REF!</definedName>
    <definedName name="fcbkPw">#REF!</definedName>
    <definedName name="fcbkStNm">#REF!</definedName>
    <definedName name="fltInUse">[1]【様式１】サービス申込書①!#REF!</definedName>
    <definedName name="ggrkWfSpCdCstId">#REF!</definedName>
    <definedName name="iotCmrNum">#REF!</definedName>
    <definedName name="iotSnsrEqpNum">#REF!</definedName>
    <definedName name="iotSptOptMlAddr">#REF!</definedName>
    <definedName name="iotSptOptNum">[1]【様式１】サービス申込書①!#REF!</definedName>
    <definedName name="iotSptOptSel">[1]【様式１】サービス申込書①!#REF!</definedName>
    <definedName name="iotSptOptUsStRqDt">#REF!</definedName>
    <definedName name="jpnWfCprtBrwzAth">#REF!</definedName>
    <definedName name="jpnWfCprtOnly">#REF!</definedName>
    <definedName name="lanPowSup2Sel">[1]【様式１】サービス申込書①!#REF!</definedName>
    <definedName name="lanPowSup5Num">[1]【様式１】サービス申込書①!#REF!</definedName>
    <definedName name="lanPowSup5Sel">[1]【様式１】サービス申込書①!#REF!</definedName>
    <definedName name="lanPowSuppNum">[1]【様式１】サービス申込書①!#REF!</definedName>
    <definedName name="lgtSelShpOdrNum">#REF!</definedName>
    <definedName name="more" localSheetId="1">リスト!$H$48</definedName>
    <definedName name="noLnTrfrSmCsrt">[1]【様式１】サービス申込書①!#REF!</definedName>
    <definedName name="othrDtlSetAppFormPrnc">#REF!</definedName>
    <definedName name="pplCntDntUse">#REF!</definedName>
    <definedName name="_xlnm.Print_Area" localSheetId="0">別紙①_カメラ申込書!$A$1:$AZ$50</definedName>
    <definedName name="Q_郵便番号住所">#REF!</definedName>
    <definedName name="rmtAcs2Num">[1]【様式１】サービス申込書①!#REF!</definedName>
    <definedName name="rmtAcs2Sel">[1]【様式１】サービス申込書①!#REF!</definedName>
    <definedName name="rmtAcs5Num">[1]【様式１】サービス申込書①!#REF!</definedName>
    <definedName name="rmtAcs5Sel">[1]【様式１】サービス申込書①!#REF!</definedName>
    <definedName name="setMm">#REF!</definedName>
    <definedName name="setSSID1ForVSelPrnc">#REF!</definedName>
    <definedName name="setSSID1SelPrnc">#REF!</definedName>
    <definedName name="setSSID2ForVSelPrnc">#REF!</definedName>
    <definedName name="setSSID2SelPrnc">#REF!</definedName>
    <definedName name="settingMemo">#REF!</definedName>
    <definedName name="soc_no">[1]【様式１】サービス申込書①!#REF!</definedName>
    <definedName name="socAgencyNumber">[1]【様式１】サービス申込書①!#REF!</definedName>
    <definedName name="ssid1ForBNm">#REF!</definedName>
    <definedName name="ssid1ForBNmKana">#REF!</definedName>
    <definedName name="ssid1ForBPw">#REF!</definedName>
    <definedName name="ssid1ForBPwKana">#REF!</definedName>
    <definedName name="ssid1ForVNm">#REF!</definedName>
    <definedName name="ssid1ForVNmKana">#REF!</definedName>
    <definedName name="ssid1ForVPw">#REF!</definedName>
    <definedName name="ssid1ForVPwKana">#REF!</definedName>
    <definedName name="ssid2ForBNm">#REF!</definedName>
    <definedName name="ssid2ForBNmKana">#REF!</definedName>
    <definedName name="ssid2ForBPw">#REF!</definedName>
    <definedName name="ssid2ForBPwKana">#REF!</definedName>
    <definedName name="ssid2ForVNm">#REF!</definedName>
    <definedName name="ssid2ForVNmKana">#REF!</definedName>
    <definedName name="ssid2ForVPw">#REF!</definedName>
    <definedName name="ssid2ForVPwKana">#REF!</definedName>
    <definedName name="uniqOrderId">[1]【様式１】サービス申込書①!#REF!</definedName>
    <definedName name="vstRprOptNum">[1]【様式１】サービス申込書①!#REF!</definedName>
    <definedName name="vstRprOptSel">[1]【様式１】サービス申込書①!#REF!</definedName>
    <definedName name="wthLnTrfrSmCsrt">[1]【様式１】サービス申込書①!#REF!</definedName>
    <definedName name="阿寒郡">#REF!</definedName>
    <definedName name="愛知県">#REF!</definedName>
    <definedName name="愛媛県">#REF!</definedName>
    <definedName name="旭川市">#REF!</definedName>
    <definedName name="芦別市">#REF!</definedName>
    <definedName name="虻田郡">#REF!</definedName>
    <definedName name="伊達市">#REF!</definedName>
    <definedName name="磯谷郡">#REF!</definedName>
    <definedName name="茨城県">#REF!</definedName>
    <definedName name="雨竜郡">#REF!</definedName>
    <definedName name="浦河郡">#REF!</definedName>
    <definedName name="奥尻郡">#REF!</definedName>
    <definedName name="岡山県">#REF!</definedName>
    <definedName name="沖縄">#REF!</definedName>
    <definedName name="沖縄県">#REF!</definedName>
    <definedName name="歌志内市">#REF!</definedName>
    <definedName name="河西郡">#REF!</definedName>
    <definedName name="河東郡">#REF!</definedName>
    <definedName name="樺戸郡">#REF!</definedName>
    <definedName name="茅部郡">#REF!</definedName>
    <definedName name="刈田郡">#REF!</definedName>
    <definedName name="岩見沢市">#REF!</definedName>
    <definedName name="岩手県">#REF!</definedName>
    <definedName name="岩内郡">#REF!</definedName>
    <definedName name="岐阜県">#REF!</definedName>
    <definedName name="亀田郡">#REF!</definedName>
    <definedName name="久遠郡">#REF!</definedName>
    <definedName name="宮崎県">#REF!</definedName>
    <definedName name="宮城県">#REF!</definedName>
    <definedName name="京都府">#REF!</definedName>
    <definedName name="区市郡">#REF!</definedName>
    <definedName name="空知郡">#REF!</definedName>
    <definedName name="釧路郡">#REF!</definedName>
    <definedName name="釧路市">#REF!</definedName>
    <definedName name="熊本県">#REF!</definedName>
    <definedName name="群馬県">#REF!</definedName>
    <definedName name="恵庭市">#REF!</definedName>
    <definedName name="古宇郡">#REF!</definedName>
    <definedName name="古平郡">#REF!</definedName>
    <definedName name="厚岸郡">#REF!</definedName>
    <definedName name="広島県">#REF!</definedName>
    <definedName name="広尾郡">#REF!</definedName>
    <definedName name="江別市">#REF!</definedName>
    <definedName name="香川県">#REF!</definedName>
    <definedName name="高知県">#REF!</definedName>
    <definedName name="根室市">#REF!</definedName>
    <definedName name="佐賀県">#REF!</definedName>
    <definedName name="沙流郡">#REF!</definedName>
    <definedName name="砂川市">#REF!</definedName>
    <definedName name="埼玉県">#REF!</definedName>
    <definedName name="札幌市厚別区">#REF!</definedName>
    <definedName name="札幌市手稲区">#REF!</definedName>
    <definedName name="札幌市清田区">#REF!</definedName>
    <definedName name="札幌市西区">#REF!</definedName>
    <definedName name="札幌市中央区">#REF!</definedName>
    <definedName name="札幌市東区">#REF!</definedName>
    <definedName name="札幌市南区">#REF!</definedName>
    <definedName name="札幌市白石区">#REF!</definedName>
    <definedName name="札幌市豊平区">#REF!</definedName>
    <definedName name="札幌市北区">#REF!</definedName>
    <definedName name="三笠市">#REF!</definedName>
    <definedName name="三重県">#REF!</definedName>
    <definedName name="山越郡">#REF!</definedName>
    <definedName name="山形県">#REF!</definedName>
    <definedName name="山口県">#REF!</definedName>
    <definedName name="山梨県">#REF!</definedName>
    <definedName name="士別市">#REF!</definedName>
    <definedName name="枝幸郡">#REF!</definedName>
    <definedName name="滋賀県">#REF!</definedName>
    <definedName name="爾志郡">#REF!</definedName>
    <definedName name="鹿児島県">#REF!</definedName>
    <definedName name="室蘭市">#REF!</definedName>
    <definedName name="斜里郡">#REF!</definedName>
    <definedName name="寿都郡">#REF!</definedName>
    <definedName name="宗谷郡">#REF!</definedName>
    <definedName name="秋田県">#REF!</definedName>
    <definedName name="十勝郡">#REF!</definedName>
    <definedName name="小樽市">#REF!</definedName>
    <definedName name="松前郡">#REF!</definedName>
    <definedName name="上磯郡">#REF!</definedName>
    <definedName name="上川郡">#REF!</definedName>
    <definedName name="常呂郡">#REF!</definedName>
    <definedName name="新潟県">#REF!</definedName>
    <definedName name="新冠郡">#REF!</definedName>
    <definedName name="深川市">#REF!</definedName>
    <definedName name="神奈川県">#REF!</definedName>
    <definedName name="瀬棚郡">#REF!</definedName>
    <definedName name="西磐井郡">#REF!</definedName>
    <definedName name="青森県">#REF!</definedName>
    <definedName name="静岡県">#REF!</definedName>
    <definedName name="石狩郡">#REF!</definedName>
    <definedName name="石狩市">#REF!</definedName>
    <definedName name="石川県">#REF!</definedName>
    <definedName name="積丹郡">#REF!</definedName>
    <definedName name="赤平市">#REF!</definedName>
    <definedName name="千歳市">#REF!</definedName>
    <definedName name="千葉県">#REF!</definedName>
    <definedName name="川上郡">#REF!</definedName>
    <definedName name="増毛郡">#REF!</definedName>
    <definedName name="足寄郡">#REF!</definedName>
    <definedName name="帯広市">#REF!</definedName>
    <definedName name="大阪府">#REF!</definedName>
    <definedName name="大分県">#REF!</definedName>
    <definedName name="滝川市">#REF!</definedName>
    <definedName name="稚内市">#REF!</definedName>
    <definedName name="中川郡">#REF!</definedName>
    <definedName name="長崎県">#REF!</definedName>
    <definedName name="長野県">#REF!</definedName>
    <definedName name="鳥取県">#REF!</definedName>
    <definedName name="天塩郡">#REF!</definedName>
    <definedName name="登別市">#REF!</definedName>
    <definedName name="都道府県">#REF!</definedName>
    <definedName name="島根県">#REF!</definedName>
    <definedName name="島牧郡">#REF!</definedName>
    <definedName name="東京都">#REF!</definedName>
    <definedName name="徳島県">#REF!</definedName>
    <definedName name="栃木県">#REF!</definedName>
    <definedName name="苫小牧市">#REF!</definedName>
    <definedName name="苫前郡">#REF!</definedName>
    <definedName name="奈良県">#REF!</definedName>
    <definedName name="二海郡">#REF!</definedName>
    <definedName name="日高郡">#REF!</definedName>
    <definedName name="入力順">#REF!,#REF!,#REF!,#REF!,#REF!,#REF!,#REF!,#REF!,#REF!,#REF!,#REF!,#REF!,#REF!,#REF!,#REF!,#REF!</definedName>
    <definedName name="白糠郡">#REF!</definedName>
    <definedName name="白老郡">#REF!</definedName>
    <definedName name="函館市">#REF!</definedName>
    <definedName name="美唄市">#REF!</definedName>
    <definedName name="必須項目">#REF!,#REF!,#REF!,#REF!,#REF!,#REF!,#REF!,#REF!,#REF!,#REF!,#REF!,#REF!,#REF!,#REF!,#REF!,#REF!,#REF!,#REF!,#REF!,#REF!,#REF!,#REF!,#REF!,#REF!,#REF!,#REF!,#REF!,#REF!,#REF!</definedName>
    <definedName name="標津郡">#REF!</definedName>
    <definedName name="富山県">#REF!</definedName>
    <definedName name="富良野市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北見市">#REF!</definedName>
    <definedName name="北広島市">#REF!</definedName>
    <definedName name="北斗市">#REF!</definedName>
    <definedName name="幌泉郡">#REF!</definedName>
    <definedName name="名寄市">#REF!</definedName>
    <definedName name="網走郡">#REF!</definedName>
    <definedName name="網走市">#REF!</definedName>
    <definedName name="目梨郡">#REF!</definedName>
    <definedName name="紋別郡">#REF!</definedName>
    <definedName name="紋別市">#REF!</definedName>
    <definedName name="野付郡">#REF!</definedName>
    <definedName name="勇払郡">#REF!</definedName>
    <definedName name="有珠郡">#REF!</definedName>
    <definedName name="夕張郡">#REF!</definedName>
    <definedName name="夕張市">#REF!</definedName>
    <definedName name="余市郡">#REF!</definedName>
    <definedName name="様似郡">#REF!</definedName>
    <definedName name="利尻郡">#REF!</definedName>
    <definedName name="留萌郡">#REF!</definedName>
    <definedName name="留萌市">#REF!</definedName>
    <definedName name="礼文郡">#REF!</definedName>
    <definedName name="和歌山県">#REF!</definedName>
    <definedName name="檜山郡">#REF!</definedName>
  </definedNames>
  <calcPr calcId="152511"/>
</workbook>
</file>

<file path=xl/calcChain.xml><?xml version="1.0" encoding="utf-8"?>
<calcChain xmlns="http://schemas.openxmlformats.org/spreadsheetml/2006/main">
  <c r="BD33" i="1" l="1"/>
  <c r="BJ33" i="1" s="1"/>
  <c r="BK33" i="1"/>
  <c r="BD34" i="1" l="1"/>
  <c r="BJ34" i="1" s="1"/>
  <c r="BK7" i="1" l="1"/>
  <c r="BK14" i="1" l="1"/>
  <c r="BR33" i="1" s="1"/>
  <c r="BK13" i="1"/>
  <c r="BK12" i="1"/>
  <c r="BK11" i="1"/>
  <c r="BK10" i="1"/>
  <c r="BR34" i="1"/>
  <c r="B13" i="14" l="1"/>
  <c r="B12" i="14"/>
  <c r="B11" i="14"/>
  <c r="B2" i="14"/>
  <c r="B8" i="14" l="1"/>
  <c r="B7" i="14"/>
  <c r="B6" i="14"/>
  <c r="B5" i="14"/>
  <c r="BK34" i="1"/>
  <c r="B9" i="14"/>
  <c r="B15" i="14"/>
  <c r="B17" i="14" l="1"/>
  <c r="B16" i="14"/>
</calcChain>
</file>

<file path=xl/comments1.xml><?xml version="1.0" encoding="utf-8"?>
<comments xmlns="http://schemas.openxmlformats.org/spreadsheetml/2006/main">
  <authors>
    <author>Administrator</author>
  </authors>
  <commentList>
    <comment ref="B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全県なので九州・北海道含めて+3のみ</t>
        </r>
      </text>
    </comment>
    <comment ref="P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複数AP契約している場合、複数APのうち一部APのみ廃止する場合にチェック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複数ＡＰ契約している方は、全AP廃止する場合にチェック</t>
        </r>
      </text>
    </comment>
    <comment ref="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ハイエンド2年タイプからハイエンド5年タイプへの変更のみ可</t>
        </r>
      </text>
    </comment>
  </commentList>
</comments>
</file>

<file path=xl/sharedStrings.xml><?xml version="1.0" encoding="utf-8"?>
<sst xmlns="http://schemas.openxmlformats.org/spreadsheetml/2006/main" count="723" uniqueCount="193">
  <si>
    <t>フリガナ</t>
    <phoneticPr fontId="3"/>
  </si>
  <si>
    <t>〒</t>
    <phoneticPr fontId="3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</si>
  <si>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</si>
  <si>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</si>
  <si>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</si>
  <si>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</si>
  <si>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□</t>
    <phoneticPr fontId="3"/>
  </si>
  <si>
    <t>新規</t>
    <rPh sb="0" eb="2">
      <t>シンキ</t>
    </rPh>
    <phoneticPr fontId="3"/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</si>
  <si>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3"/>
  </si>
  <si>
    <t>記事欄</t>
    <rPh sb="0" eb="2">
      <t>キジ</t>
    </rPh>
    <rPh sb="2" eb="3">
      <t>ラン</t>
    </rPh>
    <phoneticPr fontId="2"/>
  </si>
  <si>
    <t>：</t>
    <phoneticPr fontId="2"/>
  </si>
  <si>
    <t>契約内容</t>
    <rPh sb="0" eb="2">
      <t>ケイヤク</t>
    </rPh>
    <rPh sb="2" eb="4">
      <t>ナイヨウ</t>
    </rPh>
    <phoneticPr fontId="3"/>
  </si>
  <si>
    <t>：</t>
    <phoneticPr fontId="2"/>
  </si>
  <si>
    <t>台</t>
    <rPh sb="0" eb="1">
      <t>ダイ</t>
    </rPh>
    <phoneticPr fontId="2"/>
  </si>
  <si>
    <t>＠</t>
    <phoneticPr fontId="2"/>
  </si>
  <si>
    <t>固定IPアドレス利用</t>
    <rPh sb="0" eb="2">
      <t>コテイ</t>
    </rPh>
    <rPh sb="8" eb="10">
      <t>リヨウ</t>
    </rPh>
    <phoneticPr fontId="2"/>
  </si>
  <si>
    <t>ファイアーウォール利用</t>
    <rPh sb="9" eb="11">
      <t>リヨウ</t>
    </rPh>
    <phoneticPr fontId="2"/>
  </si>
  <si>
    <t>□</t>
  </si>
  <si>
    <t>廃止</t>
    <rPh sb="0" eb="2">
      <t>ハイシ</t>
    </rPh>
    <phoneticPr fontId="2"/>
  </si>
  <si>
    <t>月</t>
    <rPh sb="0" eb="1">
      <t>ガツ</t>
    </rPh>
    <phoneticPr fontId="2"/>
  </si>
  <si>
    <t>タイプ変更</t>
    <rPh sb="3" eb="5">
      <t>ヘンコウ</t>
    </rPh>
    <phoneticPr fontId="2"/>
  </si>
  <si>
    <t>事業者管理ID</t>
    <rPh sb="0" eb="3">
      <t>ジギョウシャ</t>
    </rPh>
    <rPh sb="3" eb="5">
      <t>カンリ</t>
    </rPh>
    <phoneticPr fontId="2"/>
  </si>
  <si>
    <t>注文種別</t>
    <rPh sb="0" eb="4">
      <t>チュウモンシュベツ</t>
    </rPh>
    <phoneticPr fontId="2"/>
  </si>
  <si>
    <t>有無</t>
    <rPh sb="0" eb="2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</si>
  <si>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</si>
  <si>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</si>
  <si>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新規・追加・減少・廃止・タイプ変更申込</t>
    <rPh sb="0" eb="2">
      <t>シンキ</t>
    </rPh>
    <rPh sb="3" eb="5">
      <t>ツイカ</t>
    </rPh>
    <rPh sb="6" eb="8">
      <t>ゲンショウ</t>
    </rPh>
    <rPh sb="9" eb="11">
      <t>ハイシ</t>
    </rPh>
    <rPh sb="15" eb="17">
      <t>ヘンコウ</t>
    </rPh>
    <rPh sb="17" eb="19">
      <t>モウシコミ</t>
    </rPh>
    <phoneticPr fontId="2"/>
  </si>
  <si>
    <t>希望しない(本申込書のみ記載・送付してください)</t>
    <rPh sb="0" eb="2">
      <t>キボウ</t>
    </rPh>
    <rPh sb="6" eb="7">
      <t>ホン</t>
    </rPh>
    <rPh sb="7" eb="10">
      <t>モウシコミショ</t>
    </rPh>
    <rPh sb="12" eb="14">
      <t>キサイ</t>
    </rPh>
    <rPh sb="15" eb="17">
      <t>ソウフ</t>
    </rPh>
    <phoneticPr fontId="2"/>
  </si>
  <si>
    <t>■選択して下さい■</t>
    <rPh sb="1" eb="3">
      <t>センタク</t>
    </rPh>
    <rPh sb="5" eb="6">
      <t>クダ</t>
    </rPh>
    <phoneticPr fontId="2"/>
  </si>
  <si>
    <t>エンドユーザ様名
（法人名）</t>
    <rPh sb="6" eb="7">
      <t>サマ</t>
    </rPh>
    <rPh sb="7" eb="8">
      <t>メイ</t>
    </rPh>
    <rPh sb="10" eb="12">
      <t>ホウジン</t>
    </rPh>
    <rPh sb="12" eb="13">
      <t>メイ</t>
    </rPh>
    <phoneticPr fontId="3"/>
  </si>
  <si>
    <t>申込日</t>
    <rPh sb="0" eb="1">
      <t>モウ</t>
    </rPh>
    <rPh sb="1" eb="2">
      <t>コ</t>
    </rPh>
    <rPh sb="2" eb="3">
      <t>ヒ</t>
    </rPh>
    <phoneticPr fontId="3"/>
  </si>
  <si>
    <t>※該当する場合、エンドユーザ様による設定が必要となります</t>
    <rPh sb="1" eb="3">
      <t>ガイトウ</t>
    </rPh>
    <rPh sb="5" eb="7">
      <t>バアイ</t>
    </rPh>
    <phoneticPr fontId="2"/>
  </si>
  <si>
    <t>事業者様名</t>
    <rPh sb="0" eb="3">
      <t>ジギョウシャ</t>
    </rPh>
    <rPh sb="3" eb="4">
      <t>サマ</t>
    </rPh>
    <rPh sb="4" eb="5">
      <t>メイ</t>
    </rPh>
    <phoneticPr fontId="3"/>
  </si>
  <si>
    <t>台数</t>
    <rPh sb="0" eb="2">
      <t>ダイスウ</t>
    </rPh>
    <phoneticPr fontId="2"/>
  </si>
  <si>
    <t>■任意記載欄</t>
    <rPh sb="1" eb="5">
      <t>ニンイキサイ</t>
    </rPh>
    <rPh sb="5" eb="6">
      <t>ラン</t>
    </rPh>
    <phoneticPr fontId="2"/>
  </si>
  <si>
    <t>訪問オプション希望</t>
    <rPh sb="0" eb="2">
      <t>ホウモン</t>
    </rPh>
    <rPh sb="7" eb="9">
      <t>キボウ</t>
    </rPh>
    <phoneticPr fontId="2"/>
  </si>
  <si>
    <t>メールアドレス</t>
    <phoneticPr fontId="2"/>
  </si>
  <si>
    <t>電話番号1</t>
    <rPh sb="0" eb="4">
      <t>デンワバンゴウ</t>
    </rPh>
    <phoneticPr fontId="2"/>
  </si>
  <si>
    <t>電話番号2
(緊急時)</t>
    <rPh sb="0" eb="4">
      <t>デンワバンゴウ</t>
    </rPh>
    <rPh sb="7" eb="10">
      <t>キンキュウジ</t>
    </rPh>
    <phoneticPr fontId="2"/>
  </si>
  <si>
    <t>エンドユーザ様サポートは電話とメールで行います。
確実に連絡可能な電話番号とメールアドレスをご記入ください。
申込受付完了後、NTT東日本より記載のメールアドレスまで連絡先の確認メールを送付いたします。</t>
    <rPh sb="71" eb="73">
      <t>キサイ</t>
    </rPh>
    <phoneticPr fontId="3"/>
  </si>
  <si>
    <t>移転・契約情報変更・設定変更申込</t>
    <rPh sb="0" eb="2">
      <t>イテン</t>
    </rPh>
    <rPh sb="3" eb="5">
      <t>ケイヤク</t>
    </rPh>
    <rPh sb="5" eb="7">
      <t>ジョウホウ</t>
    </rPh>
    <rPh sb="7" eb="9">
      <t>ヘンコウ</t>
    </rPh>
    <rPh sb="14" eb="16">
      <t>モウシコミ</t>
    </rPh>
    <phoneticPr fontId="2"/>
  </si>
  <si>
    <t>（</t>
  </si>
  <si>
    <t>）</t>
  </si>
  <si>
    <t>－</t>
  </si>
  <si>
    <t>祝日</t>
    <rPh sb="0" eb="2">
      <t>シュクジツ</t>
    </rPh>
    <phoneticPr fontId="2"/>
  </si>
  <si>
    <t>申込日</t>
    <rPh sb="0" eb="2">
      <t>モウシコミ</t>
    </rPh>
    <rPh sb="2" eb="3">
      <t>ビ</t>
    </rPh>
    <phoneticPr fontId="2"/>
  </si>
  <si>
    <t>4営業日後</t>
    <rPh sb="1" eb="4">
      <t>エイギョウビ</t>
    </rPh>
    <rPh sb="4" eb="5">
      <t>ゴ</t>
    </rPh>
    <phoneticPr fontId="2"/>
  </si>
  <si>
    <t>元日</t>
  </si>
  <si>
    <t>日</t>
  </si>
  <si>
    <t>振替休日</t>
  </si>
  <si>
    <t>月</t>
  </si>
  <si>
    <t>成人の日</t>
  </si>
  <si>
    <t>建国記念の日</t>
  </si>
  <si>
    <t>土</t>
  </si>
  <si>
    <t>春分の日</t>
  </si>
  <si>
    <t>昭和の日</t>
  </si>
  <si>
    <t>憲法記念日</t>
  </si>
  <si>
    <t>水</t>
  </si>
  <si>
    <t>みどりの日</t>
  </si>
  <si>
    <t>木</t>
  </si>
  <si>
    <t>こどもの日</t>
  </si>
  <si>
    <t>金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</si>
  <si>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</si>
  <si>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</si>
  <si>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</si>
  <si>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</si>
  <si>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</si>
  <si>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</si>
  <si>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</si>
  <si>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</si>
  <si>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火</t>
  </si>
  <si>
    <t>国民の休日</t>
  </si>
  <si>
    <t>北海道・九州</t>
    <rPh sb="0" eb="3">
      <t>ホッカイドウ</t>
    </rPh>
    <rPh sb="4" eb="6">
      <t>キュウシュウ</t>
    </rPh>
    <phoneticPr fontId="2"/>
  </si>
  <si>
    <t>3ヵ月後</t>
    <rPh sb="2" eb="4">
      <t>ゲツゴ</t>
    </rPh>
    <phoneticPr fontId="2"/>
  </si>
  <si>
    <t>福島県</t>
  </si>
  <si>
    <t>岡山県</t>
  </si>
  <si>
    <t>埼玉県</t>
  </si>
  <si>
    <t>静岡県</t>
  </si>
  <si>
    <t>沖縄県</t>
  </si>
  <si>
    <t>新潟県</t>
  </si>
  <si>
    <t>福井県</t>
  </si>
  <si>
    <t>山口県</t>
  </si>
  <si>
    <t>大分県</t>
  </si>
  <si>
    <t>奈良県</t>
  </si>
  <si>
    <t>長崎県</t>
  </si>
  <si>
    <t>徳島県</t>
  </si>
  <si>
    <t>滋賀県</t>
  </si>
  <si>
    <t>神奈川県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</si>
  <si>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</si>
  <si>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</si>
  <si>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</si>
  <si>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</si>
  <si>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</si>
  <si>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</si>
  <si>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</si>
  <si>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</si>
  <si>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</si>
  <si>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千葉県</t>
  </si>
  <si>
    <t>東京都</t>
  </si>
  <si>
    <t>富山県</t>
  </si>
  <si>
    <t>石川県</t>
  </si>
  <si>
    <t>山梨県</t>
  </si>
  <si>
    <t>岐阜県</t>
  </si>
  <si>
    <t>愛知県</t>
  </si>
  <si>
    <t>三重県</t>
  </si>
  <si>
    <t>京都府</t>
  </si>
  <si>
    <t>大阪府</t>
  </si>
  <si>
    <t>兵庫県</t>
  </si>
  <si>
    <t>和歌山県</t>
  </si>
  <si>
    <t>鳥取県</t>
  </si>
  <si>
    <t>島根県</t>
  </si>
  <si>
    <t>広島県</t>
  </si>
  <si>
    <t>香川県</t>
  </si>
  <si>
    <t>愛媛県</t>
  </si>
  <si>
    <t>高知県</t>
  </si>
  <si>
    <t>福岡県</t>
  </si>
  <si>
    <t>佐賀県</t>
  </si>
  <si>
    <t>熊本県</t>
  </si>
  <si>
    <t>宮崎県</t>
  </si>
  <si>
    <t>鹿児島県</t>
  </si>
  <si>
    <t>長野県</t>
  </si>
  <si>
    <t>AP配送希望日</t>
    <rPh sb="2" eb="4">
      <t>ハイソウ</t>
    </rPh>
    <rPh sb="4" eb="7">
      <t>キボウビ</t>
    </rPh>
    <phoneticPr fontId="2"/>
  </si>
  <si>
    <t>AP開通希望日</t>
    <rPh sb="2" eb="4">
      <t>カイツウ</t>
    </rPh>
    <rPh sb="4" eb="7">
      <t>キボウビ</t>
    </rPh>
    <phoneticPr fontId="2"/>
  </si>
  <si>
    <t>AP廃止・減少希望日</t>
    <rPh sb="2" eb="4">
      <t>ハイシ</t>
    </rPh>
    <rPh sb="5" eb="7">
      <t>ゲンショウ</t>
    </rPh>
    <rPh sb="7" eb="10">
      <t>キボウビ</t>
    </rPh>
    <phoneticPr fontId="2"/>
  </si>
  <si>
    <t>北海道・九州以外の離島</t>
    <rPh sb="0" eb="3">
      <t>ホッカイドウ</t>
    </rPh>
    <rPh sb="4" eb="6">
      <t>キュウシュウ</t>
    </rPh>
    <rPh sb="6" eb="8">
      <t>イガイ</t>
    </rPh>
    <rPh sb="9" eb="11">
      <t>リトウ</t>
    </rPh>
    <phoneticPr fontId="2"/>
  </si>
  <si>
    <t>北海道・九州の離島</t>
    <rPh sb="0" eb="3">
      <t>ホッカイドウ</t>
    </rPh>
    <rPh sb="4" eb="6">
      <t>キュウシュウ</t>
    </rPh>
    <rPh sb="7" eb="9">
      <t>リトウ</t>
    </rPh>
    <phoneticPr fontId="2"/>
  </si>
  <si>
    <t>担当者名</t>
    <rPh sb="0" eb="3">
      <t>タントウシャ</t>
    </rPh>
    <rPh sb="3" eb="4">
      <t>メイ</t>
    </rPh>
    <phoneticPr fontId="3"/>
  </si>
  <si>
    <t>エンドユーザ様住所</t>
  </si>
  <si>
    <t>担当部署名</t>
    <phoneticPr fontId="2"/>
  </si>
  <si>
    <t>エンドユーザ様連絡先</t>
    <phoneticPr fontId="2"/>
  </si>
  <si>
    <t>機器設置場所住所</t>
    <phoneticPr fontId="2"/>
  </si>
  <si>
    <t>AP配送想定開始日</t>
    <rPh sb="2" eb="4">
      <t>ハイソウ</t>
    </rPh>
    <rPh sb="4" eb="6">
      <t>ソウテイ</t>
    </rPh>
    <rPh sb="6" eb="9">
      <t>カイシビ</t>
    </rPh>
    <phoneticPr fontId="2"/>
  </si>
  <si>
    <t>AP開通想定開始日</t>
    <rPh sb="2" eb="4">
      <t>カイツウ</t>
    </rPh>
    <rPh sb="4" eb="6">
      <t>ソウテイ</t>
    </rPh>
    <rPh sb="6" eb="9">
      <t>カイシビ</t>
    </rPh>
    <phoneticPr fontId="2"/>
  </si>
  <si>
    <t>AP廃止・減少想定開始日</t>
    <rPh sb="2" eb="4">
      <t>ハイシ</t>
    </rPh>
    <rPh sb="5" eb="7">
      <t>ゲンショウ</t>
    </rPh>
    <rPh sb="7" eb="9">
      <t>ソウテイ</t>
    </rPh>
    <rPh sb="9" eb="11">
      <t>カイシ</t>
    </rPh>
    <rPh sb="11" eb="12">
      <t>ヒ</t>
    </rPh>
    <phoneticPr fontId="2"/>
  </si>
  <si>
    <t>※事業者様管理の番号がある場合記入ください。</t>
    <phoneticPr fontId="2"/>
  </si>
  <si>
    <t>■必須記載欄</t>
    <phoneticPr fontId="2"/>
  </si>
  <si>
    <t>利用しない</t>
    <phoneticPr fontId="2"/>
  </si>
  <si>
    <r>
      <t xml:space="preserve">契約ID
</t>
    </r>
    <r>
      <rPr>
        <sz val="8"/>
        <rFont val="HGP創英角ｺﾞｼｯｸUB"/>
        <family val="3"/>
        <charset val="128"/>
      </rPr>
      <t>（新規申込以外記入）</t>
    </r>
    <rPh sb="0" eb="2">
      <t>ケイヤク</t>
    </rPh>
    <rPh sb="6" eb="8">
      <t>シンキ</t>
    </rPh>
    <rPh sb="8" eb="10">
      <t>モウシコミ</t>
    </rPh>
    <rPh sb="10" eb="12">
      <t>イガイ</t>
    </rPh>
    <rPh sb="12" eb="14">
      <t>キニュウ</t>
    </rPh>
    <phoneticPr fontId="2"/>
  </si>
  <si>
    <t>都道府県</t>
    <rPh sb="0" eb="4">
      <t>トドウフケン</t>
    </rPh>
    <phoneticPr fontId="2"/>
  </si>
  <si>
    <t>都道府県</t>
    <rPh sb="0" eb="4">
      <t>トドウフケン</t>
    </rPh>
    <phoneticPr fontId="3"/>
  </si>
  <si>
    <t>エンドユーザ様住所と同一の場合はチェック</t>
    <phoneticPr fontId="2"/>
  </si>
  <si>
    <t>島嶼部の場合はチェック</t>
    <phoneticPr fontId="2"/>
  </si>
  <si>
    <t>市区町村</t>
    <rPh sb="0" eb="4">
      <t>シクチョウソン</t>
    </rPh>
    <phoneticPr fontId="3"/>
  </si>
  <si>
    <t>追加</t>
    <rPh sb="0" eb="2">
      <t>ツイカ</t>
    </rPh>
    <phoneticPr fontId="3"/>
  </si>
  <si>
    <t>減少</t>
    <phoneticPr fontId="2"/>
  </si>
  <si>
    <t>市区町村</t>
    <rPh sb="0" eb="2">
      <t>シク</t>
    </rPh>
    <rPh sb="2" eb="4">
      <t>チョウソン</t>
    </rPh>
    <phoneticPr fontId="3"/>
  </si>
  <si>
    <t>住所
(続き)</t>
    <phoneticPr fontId="3"/>
  </si>
  <si>
    <t>住所
(続き)</t>
    <rPh sb="0" eb="2">
      <t>ジュウショ</t>
    </rPh>
    <rPh sb="4" eb="5">
      <t>ツヅ</t>
    </rPh>
    <phoneticPr fontId="3"/>
  </si>
  <si>
    <t>-</t>
    <phoneticPr fontId="2"/>
  </si>
  <si>
    <t>※お申し込みはプラン毎に実施いただく必要がございます。</t>
    <rPh sb="2" eb="3">
      <t>モウ</t>
    </rPh>
    <rPh sb="4" eb="5">
      <t>コ</t>
    </rPh>
    <rPh sb="10" eb="11">
      <t>ゴト</t>
    </rPh>
    <rPh sb="12" eb="14">
      <t>ジッシ</t>
    </rPh>
    <rPh sb="18" eb="20">
      <t>ヒツヨウ</t>
    </rPh>
    <phoneticPr fontId="2"/>
  </si>
  <si>
    <t>録音のみ</t>
    <rPh sb="0" eb="2">
      <t>ロクオン</t>
    </rPh>
    <phoneticPr fontId="2"/>
  </si>
  <si>
    <t>録音PTZ</t>
    <rPh sb="0" eb="2">
      <t>ロクオン</t>
    </rPh>
    <phoneticPr fontId="2"/>
  </si>
  <si>
    <r>
      <t xml:space="preserve">カメラ・GWID
</t>
    </r>
    <r>
      <rPr>
        <sz val="6"/>
        <rFont val="HGP創英角ｺﾞｼｯｸUB"/>
        <family val="3"/>
        <charset val="128"/>
      </rPr>
      <t>(カメラ減少・廃止時のみ)</t>
    </r>
    <rPh sb="13" eb="15">
      <t>ゲンショウ</t>
    </rPh>
    <rPh sb="16" eb="18">
      <t>ハイシ</t>
    </rPh>
    <rPh sb="18" eb="19">
      <t>ジ</t>
    </rPh>
    <phoneticPr fontId="2"/>
  </si>
  <si>
    <t>利用する</t>
    <phoneticPr fontId="2"/>
  </si>
  <si>
    <t>訪問オプション利用</t>
    <rPh sb="0" eb="2">
      <t>ホウモン</t>
    </rPh>
    <rPh sb="7" eb="9">
      <t>リヨウ</t>
    </rPh>
    <phoneticPr fontId="2"/>
  </si>
  <si>
    <t>　７日タイプ</t>
    <phoneticPr fontId="2"/>
  </si>
  <si>
    <t>　14日タイプ</t>
    <phoneticPr fontId="2"/>
  </si>
  <si>
    <t>　30日タイプ</t>
    <phoneticPr fontId="2"/>
  </si>
  <si>
    <t>　60日タイプ</t>
    <phoneticPr fontId="2"/>
  </si>
  <si>
    <t>　90日タイプ</t>
    <phoneticPr fontId="2"/>
  </si>
  <si>
    <t>　180日タイプ</t>
    <phoneticPr fontId="2"/>
  </si>
  <si>
    <t>開通希望日</t>
    <rPh sb="0" eb="2">
      <t>カイツウ</t>
    </rPh>
    <rPh sb="2" eb="4">
      <t>キボウ</t>
    </rPh>
    <phoneticPr fontId="3"/>
  </si>
  <si>
    <t>廃止・減少希望日</t>
    <phoneticPr fontId="2"/>
  </si>
  <si>
    <t>※同月内の「カメラ追加・減少・タイプ変更」は１回までしかできませんのでご注意ください。</t>
    <rPh sb="1" eb="2">
      <t>オナ</t>
    </rPh>
    <rPh sb="2" eb="3">
      <t>ツキ</t>
    </rPh>
    <rPh sb="3" eb="4">
      <t>ナイ</t>
    </rPh>
    <rPh sb="9" eb="11">
      <t>ツイカ</t>
    </rPh>
    <rPh sb="12" eb="14">
      <t>ゲンショウ</t>
    </rPh>
    <rPh sb="18" eb="20">
      <t>ヘンコウ</t>
    </rPh>
    <rPh sb="23" eb="24">
      <t>カイ</t>
    </rPh>
    <rPh sb="36" eb="38">
      <t>チュウイ</t>
    </rPh>
    <phoneticPr fontId="2"/>
  </si>
  <si>
    <t>ＷｉＦｉ接続利用</t>
    <rPh sb="4" eb="6">
      <t>セツゾク</t>
    </rPh>
    <rPh sb="6" eb="8">
      <t>リヨウ</t>
    </rPh>
    <phoneticPr fontId="2"/>
  </si>
  <si>
    <t>お申し込みタイプ・
台数</t>
    <rPh sb="1" eb="2">
      <t>モウ</t>
    </rPh>
    <rPh sb="3" eb="4">
      <t>コ</t>
    </rPh>
    <rPh sb="10" eb="12">
      <t>ダイスウ</t>
    </rPh>
    <phoneticPr fontId="3"/>
  </si>
  <si>
    <t>7日タイプ</t>
    <phoneticPr fontId="25"/>
  </si>
  <si>
    <t>14日タイプ</t>
    <phoneticPr fontId="25"/>
  </si>
  <si>
    <t>30日タイプ</t>
    <phoneticPr fontId="25"/>
  </si>
  <si>
    <t>60日タイプ</t>
    <phoneticPr fontId="25"/>
  </si>
  <si>
    <t>180日タイプ</t>
    <phoneticPr fontId="25"/>
  </si>
  <si>
    <t>90日タイプ</t>
    <phoneticPr fontId="25"/>
  </si>
  <si>
    <t>プラン</t>
    <phoneticPr fontId="2"/>
  </si>
  <si>
    <t>なし</t>
    <phoneticPr fontId="2"/>
  </si>
  <si>
    <t>PTZのみ</t>
    <phoneticPr fontId="2"/>
  </si>
  <si>
    <t>カメラ機能</t>
    <rPh sb="3" eb="5">
      <t>キノウ</t>
    </rPh>
    <phoneticPr fontId="2"/>
  </si>
  <si>
    <t>カメラ機種名</t>
    <rPh sb="3" eb="5">
      <t>キシュ</t>
    </rPh>
    <rPh sb="5" eb="6">
      <t>メイ</t>
    </rPh>
    <phoneticPr fontId="2"/>
  </si>
  <si>
    <t>AXIS M5054 PTZ(SF)</t>
  </si>
  <si>
    <t>AXIS M5525-E PTZ(SF)</t>
  </si>
  <si>
    <t>AXIS M1065-L(SF)</t>
  </si>
  <si>
    <t>AXIS M1065-LW(SF)</t>
  </si>
  <si>
    <t>AXIS M2025-LE(SF)</t>
  </si>
  <si>
    <t>AXIS M3045–V</t>
  </si>
  <si>
    <t>Technexion TEK3-IMX6(SF)</t>
  </si>
  <si>
    <t>NCC</t>
    <phoneticPr fontId="2"/>
  </si>
  <si>
    <t>事業者識別コード</t>
    <rPh sb="0" eb="3">
      <t>ジギョウシャ</t>
    </rPh>
    <rPh sb="3" eb="5">
      <t>シキベツ</t>
    </rPh>
    <phoneticPr fontId="2"/>
  </si>
  <si>
    <t>希望する(本申込書に加えて【様式camera3】を記載・送付してください)</t>
    <rPh sb="0" eb="2">
      <t>キボウ</t>
    </rPh>
    <rPh sb="10" eb="11">
      <t>クワ</t>
    </rPh>
    <rPh sb="14" eb="15">
      <t>サマ</t>
    </rPh>
    <rPh sb="15" eb="16">
      <t>シキ</t>
    </rPh>
    <rPh sb="25" eb="27">
      <t>キサイ</t>
    </rPh>
    <rPh sb="28" eb="30">
      <t>ソウフ</t>
    </rPh>
    <phoneticPr fontId="2"/>
  </si>
  <si>
    <t>申込内容変更申込</t>
    <phoneticPr fontId="2"/>
  </si>
  <si>
    <t>LAN環境で右記に該当するものにチェック</t>
    <phoneticPr fontId="2"/>
  </si>
  <si>
    <r>
      <t xml:space="preserve">OEM事業者(詳細)識別コード
</t>
    </r>
    <r>
      <rPr>
        <sz val="8"/>
        <rFont val="HGP創英角ｺﾞｼｯｸUB"/>
        <family val="3"/>
        <charset val="128"/>
      </rPr>
      <t>(事業者コード8桁+2次店コード8桁の16桁)</t>
    </r>
    <rPh sb="3" eb="6">
      <t>ジギョウシャ</t>
    </rPh>
    <rPh sb="7" eb="9">
      <t>ショウサイ</t>
    </rPh>
    <rPh sb="10" eb="12">
      <t>シキベツ</t>
    </rPh>
    <rPh sb="17" eb="20">
      <t>ジギョウシャ</t>
    </rPh>
    <rPh sb="24" eb="25">
      <t>ケタ</t>
    </rPh>
    <rPh sb="27" eb="28">
      <t>ジ</t>
    </rPh>
    <rPh sb="28" eb="29">
      <t>テン</t>
    </rPh>
    <rPh sb="33" eb="34">
      <t>ケタ</t>
    </rPh>
    <rPh sb="37" eb="38">
      <t>ケタ</t>
    </rPh>
    <phoneticPr fontId="2"/>
  </si>
  <si>
    <t>■　開通希望日は、申込日の９営業日以降で記載してください。
■　廃止・減少希望日は、申込日の３営業日以降で記載してください。</t>
    <rPh sb="9" eb="12">
      <t>モウシコミビ</t>
    </rPh>
    <rPh sb="43" eb="46">
      <t>モウシコミビ</t>
    </rPh>
    <phoneticPr fontId="2"/>
  </si>
  <si>
    <t>【様式camera1】M-Knight カメラサービス申込書（廃止・減少用）</t>
    <rPh sb="31" eb="33">
      <t>ハイシ</t>
    </rPh>
    <rPh sb="34" eb="36">
      <t>ゲンショウ</t>
    </rPh>
    <rPh sb="36" eb="37">
      <t>ヨウ</t>
    </rPh>
    <phoneticPr fontId="2"/>
  </si>
  <si>
    <r>
      <rPr>
        <b/>
        <sz val="16"/>
        <rFont val="HGP創英角ｺﾞｼｯｸUB"/>
        <family val="3"/>
        <charset val="128"/>
      </rPr>
      <t>カメラサービス変更</t>
    </r>
    <r>
      <rPr>
        <sz val="16"/>
        <rFont val="HGP創英角ｺﾞｼｯｸUB"/>
        <family val="3"/>
        <charset val="128"/>
      </rPr>
      <t>申込書(廃止・減少用）</t>
    </r>
    <rPh sb="7" eb="9">
      <t>ヘンコウ</t>
    </rPh>
    <rPh sb="9" eb="12">
      <t>モウシコミショ</t>
    </rPh>
    <rPh sb="13" eb="15">
      <t>ハイシ</t>
    </rPh>
    <rPh sb="16" eb="18">
      <t>ゲンショウ</t>
    </rPh>
    <rPh sb="18" eb="19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</si>
</sst>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\-#,##0;&quot;-&quot;"/>
    <numFmt numFmtId="177" formatCode="[&lt;=99999999]####\-####;\(00\)\ ####\-####"/>
    <numFmt numFmtId="178" formatCode="[&lt;=999]000;[&lt;=9999]000\-00;000\-0000"/>
    <numFmt numFmtId="179" formatCode="0_ "/>
    <numFmt numFmtId="180" formatCode="0_);[Red]\(0\)"/>
  </numFmts>
  <fonts count="26">
    <font>
      <sz val="11"/>
      <color theme="1"/>
      <name val="ＭＳ Ｐゴシック"/>
      <family val="2"/>
      <charset val="128"/>
      <scheme val="minor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6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9"/>
      <color rgb="FF000000"/>
      <name val="MS UI Gothic"/>
      <family val="3"/>
      <charset val="128"/>
    </font>
    <font>
      <b/>
      <sz val="16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33333"/>
      <name val="メイリオ"/>
      <family val="3"/>
      <charset val="128"/>
    </font>
    <font>
      <sz val="10"/>
      <color rgb="FF0000FF"/>
      <name val="Arial Unicode MS"/>
      <family val="3"/>
      <charset val="128"/>
    </font>
    <font>
      <sz val="10"/>
      <name val="HGP創英角ｺﾞｼｯｸUB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00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176" fontId="13" fillId="0" borderId="0" applyFill="0" applyBorder="0" applyAlignment="0"/>
    <xf numFmtId="0" fontId="14" fillId="0" borderId="2" applyNumberFormat="0" applyAlignment="0" applyProtection="0">
      <alignment horizontal="left" vertical="center"/>
    </xf>
    <xf numFmtId="0" fontId="14" fillId="0" borderId="1">
      <alignment horizontal="left" vertical="center"/>
    </xf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/>
    <xf numFmtId="38" fontId="17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Protection="1">
      <alignment vertical="center"/>
    </xf>
    <xf numFmtId="49" fontId="6" fillId="0" borderId="4" xfId="0" applyNumberFormat="1" applyFont="1" applyBorder="1" applyAlignment="1" applyProtection="1">
      <alignment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vertical="center"/>
    </xf>
    <xf numFmtId="0" fontId="8" fillId="0" borderId="5" xfId="0" applyFont="1" applyBorder="1" applyProtection="1">
      <alignment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3" borderId="8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horizontal="left" vertical="center"/>
    </xf>
    <xf numFmtId="49" fontId="6" fillId="0" borderId="13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 readingOrder="1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14" fontId="19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14" fontId="0" fillId="0" borderId="0" xfId="0" applyNumberFormat="1">
      <alignment vertical="center"/>
    </xf>
    <xf numFmtId="14" fontId="20" fillId="0" borderId="0" xfId="0" applyNumberFormat="1" applyFont="1">
      <alignment vertical="center"/>
    </xf>
    <xf numFmtId="0" fontId="0" fillId="2" borderId="11" xfId="0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0" fillId="0" borderId="0" xfId="0" applyNumberFormat="1">
      <alignment vertical="center"/>
    </xf>
    <xf numFmtId="14" fontId="1" fillId="0" borderId="0" xfId="0" applyNumberFormat="1" applyFont="1" applyAlignment="1" applyProtection="1">
      <alignment vertical="center"/>
    </xf>
    <xf numFmtId="14" fontId="8" fillId="0" borderId="0" xfId="0" applyNumberFormat="1" applyFont="1" applyProtection="1">
      <alignment vertical="center"/>
    </xf>
    <xf numFmtId="14" fontId="0" fillId="0" borderId="0" xfId="0" applyNumberFormat="1" applyProtection="1">
      <alignment vertical="center"/>
    </xf>
    <xf numFmtId="0" fontId="8" fillId="0" borderId="18" xfId="0" applyFont="1" applyBorder="1" applyProtection="1">
      <alignment vertical="center"/>
    </xf>
    <xf numFmtId="49" fontId="1" fillId="3" borderId="3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49" fontId="1" fillId="3" borderId="7" xfId="0" applyNumberFormat="1" applyFont="1" applyFill="1" applyBorder="1" applyAlignment="1" applyProtection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 vertical="center"/>
    </xf>
    <xf numFmtId="49" fontId="1" fillId="3" borderId="8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left" vertical="center"/>
    </xf>
    <xf numFmtId="49" fontId="1" fillId="3" borderId="3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1" fillId="3" borderId="15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vertical="center"/>
    </xf>
    <xf numFmtId="178" fontId="1" fillId="0" borderId="5" xfId="0" quotePrefix="1" applyNumberFormat="1" applyFont="1" applyBorder="1" applyAlignment="1" applyProtection="1">
      <alignment vertical="center"/>
    </xf>
    <xf numFmtId="0" fontId="16" fillId="0" borderId="0" xfId="0" applyFont="1">
      <alignment vertical="center"/>
    </xf>
    <xf numFmtId="49" fontId="6" fillId="0" borderId="1" xfId="0" applyNumberFormat="1" applyFont="1" applyBorder="1" applyAlignment="1" applyProtection="1">
      <alignment vertical="center"/>
    </xf>
    <xf numFmtId="49" fontId="6" fillId="0" borderId="19" xfId="0" applyNumberFormat="1" applyFont="1" applyBorder="1" applyAlignment="1" applyProtection="1">
      <alignment vertical="center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49" fontId="21" fillId="0" borderId="4" xfId="0" applyNumberFormat="1" applyFont="1" applyBorder="1" applyAlignment="1" applyProtection="1">
      <alignment horizontal="left" vertical="center" wrapText="1"/>
      <protection locked="0"/>
    </xf>
    <xf numFmtId="49" fontId="21" fillId="0" borderId="5" xfId="0" applyNumberFormat="1" applyFont="1" applyBorder="1" applyAlignment="1" applyProtection="1">
      <alignment horizontal="left" vertical="center" wrapText="1"/>
      <protection locked="0"/>
    </xf>
    <xf numFmtId="49" fontId="21" fillId="0" borderId="6" xfId="0" applyNumberFormat="1" applyFont="1" applyBorder="1" applyAlignment="1" applyProtection="1">
      <alignment horizontal="left" vertical="center" wrapText="1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center" vertical="center"/>
    </xf>
    <xf numFmtId="49" fontId="4" fillId="3" borderId="9" xfId="0" applyNumberFormat="1" applyFont="1" applyFill="1" applyBorder="1" applyAlignment="1" applyProtection="1">
      <alignment horizontal="center" vertical="center"/>
    </xf>
    <xf numFmtId="49" fontId="4" fillId="3" borderId="12" xfId="0" applyNumberFormat="1" applyFont="1" applyFill="1" applyBorder="1" applyAlignment="1" applyProtection="1">
      <alignment horizontal="center" vertical="center"/>
    </xf>
    <xf numFmtId="49" fontId="4" fillId="3" borderId="13" xfId="0" applyNumberFormat="1" applyFont="1" applyFill="1" applyBorder="1" applyAlignment="1" applyProtection="1">
      <alignment horizontal="center" vertical="center"/>
    </xf>
    <xf numFmtId="49" fontId="4" fillId="3" borderId="14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3" borderId="3" xfId="0" applyNumberFormat="1" applyFont="1" applyFill="1" applyBorder="1" applyAlignment="1" applyProtection="1">
      <alignment horizontal="left" vertical="center"/>
    </xf>
    <xf numFmtId="49" fontId="1" fillId="3" borderId="12" xfId="0" applyNumberFormat="1" applyFont="1" applyFill="1" applyBorder="1" applyAlignment="1" applyProtection="1">
      <alignment horizontal="center" vertical="center"/>
    </xf>
    <xf numFmtId="49" fontId="1" fillId="3" borderId="1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49" fontId="1" fillId="3" borderId="6" xfId="0" applyNumberFormat="1" applyFont="1" applyFill="1" applyBorder="1" applyAlignment="1" applyProtection="1">
      <alignment horizontal="center" vertical="center" wrapText="1"/>
    </xf>
    <xf numFmtId="49" fontId="1" fillId="3" borderId="9" xfId="0" applyNumberFormat="1" applyFont="1" applyFill="1" applyBorder="1" applyAlignment="1" applyProtection="1">
      <alignment horizontal="center" vertical="center"/>
    </xf>
    <xf numFmtId="49" fontId="1" fillId="3" borderId="15" xfId="0" applyNumberFormat="1" applyFont="1" applyFill="1" applyBorder="1" applyAlignment="1" applyProtection="1">
      <alignment horizontal="center" vertical="center"/>
    </xf>
    <xf numFmtId="180" fontId="5" fillId="0" borderId="3" xfId="0" applyNumberFormat="1" applyFont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</xf>
    <xf numFmtId="49" fontId="1" fillId="3" borderId="8" xfId="0" applyNumberFormat="1" applyFont="1" applyFill="1" applyBorder="1" applyAlignment="1" applyProtection="1">
      <alignment horizontal="center" vertical="center"/>
    </xf>
    <xf numFmtId="49" fontId="1" fillId="3" borderId="10" xfId="0" applyNumberFormat="1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center"/>
    </xf>
    <xf numFmtId="49" fontId="1" fillId="3" borderId="11" xfId="0" applyNumberFormat="1" applyFont="1" applyFill="1" applyBorder="1" applyAlignment="1" applyProtection="1">
      <alignment horizontal="center" vertical="center"/>
    </xf>
    <xf numFmtId="49" fontId="1" fillId="3" borderId="14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4" fillId="4" borderId="7" xfId="0" applyNumberFormat="1" applyFont="1" applyFill="1" applyBorder="1" applyAlignment="1" applyProtection="1">
      <alignment horizontal="center" vertical="center"/>
    </xf>
    <xf numFmtId="49" fontId="4" fillId="4" borderId="8" xfId="0" applyNumberFormat="1" applyFont="1" applyFill="1" applyBorder="1" applyAlignment="1" applyProtection="1">
      <alignment horizontal="center" vertical="center"/>
    </xf>
    <xf numFmtId="49" fontId="4" fillId="4" borderId="9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1" fillId="0" borderId="4" xfId="0" quotePrefix="1" applyNumberFormat="1" applyFont="1" applyBorder="1" applyAlignment="1" applyProtection="1">
      <alignment horizontal="center" vertical="center"/>
      <protection locked="0"/>
    </xf>
    <xf numFmtId="49" fontId="1" fillId="0" borderId="5" xfId="0" quotePrefix="1" applyNumberFormat="1" applyFont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2" xfId="0" applyNumberFormat="1" applyFont="1" applyFill="1" applyBorder="1" applyAlignment="1" applyProtection="1">
      <alignment horizontal="center" vertical="center" wrapText="1"/>
    </xf>
    <xf numFmtId="0" fontId="1" fillId="3" borderId="13" xfId="0" applyNumberFormat="1" applyFont="1" applyFill="1" applyBorder="1" applyAlignment="1" applyProtection="1">
      <alignment horizontal="center" vertical="center" wrapText="1"/>
    </xf>
    <xf numFmtId="0" fontId="1" fillId="3" borderId="1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 applyAlignment="1" applyProtection="1">
      <alignment horizontal="right" vertical="center"/>
    </xf>
    <xf numFmtId="49" fontId="6" fillId="3" borderId="8" xfId="0" applyNumberFormat="1" applyFont="1" applyFill="1" applyBorder="1" applyAlignment="1" applyProtection="1">
      <alignment horizontal="right" vertical="center"/>
    </xf>
    <xf numFmtId="49" fontId="6" fillId="3" borderId="9" xfId="0" applyNumberFormat="1" applyFont="1" applyFill="1" applyBorder="1" applyAlignment="1" applyProtection="1">
      <alignment horizontal="right" vertical="center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49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49" fontId="6" fillId="3" borderId="11" xfId="0" applyNumberFormat="1" applyFont="1" applyFill="1" applyBorder="1" applyAlignment="1" applyProtection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/>
    </xf>
    <xf numFmtId="49" fontId="6" fillId="0" borderId="13" xfId="0" applyNumberFormat="1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/>
    </xf>
    <xf numFmtId="49" fontId="1" fillId="3" borderId="9" xfId="0" applyNumberFormat="1" applyFont="1" applyFill="1" applyBorder="1" applyAlignment="1" applyProtection="1">
      <alignment horizontal="center" vertical="center" wrapText="1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</xf>
    <xf numFmtId="49" fontId="1" fillId="3" borderId="11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177" fontId="0" fillId="2" borderId="13" xfId="0" applyNumberForma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left" vertical="center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/>
    </xf>
    <xf numFmtId="49" fontId="6" fillId="0" borderId="4" xfId="0" applyNumberFormat="1" applyFont="1" applyBorder="1" applyAlignment="1" applyProtection="1">
      <alignment horizontal="right" vertical="center"/>
      <protection locked="0"/>
    </xf>
    <xf numFmtId="49" fontId="6" fillId="0" borderId="5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3" borderId="26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9" fillId="3" borderId="26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8" fillId="3" borderId="22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49" fontId="6" fillId="3" borderId="21" xfId="0" applyNumberFormat="1" applyFont="1" applyFill="1" applyBorder="1" applyAlignment="1" applyProtection="1">
      <alignment horizontal="left" vertical="center"/>
    </xf>
    <xf numFmtId="49" fontId="6" fillId="3" borderId="22" xfId="0" applyNumberFormat="1" applyFont="1" applyFill="1" applyBorder="1" applyAlignment="1" applyProtection="1">
      <alignment horizontal="left" vertical="center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49" fontId="6" fillId="0" borderId="24" xfId="0" applyNumberFormat="1" applyFont="1" applyBorder="1" applyAlignment="1" applyProtection="1">
      <alignment horizontal="left" vertical="center"/>
      <protection locked="0"/>
    </xf>
    <xf numFmtId="49" fontId="6" fillId="3" borderId="21" xfId="0" applyNumberFormat="1" applyFont="1" applyFill="1" applyBorder="1" applyAlignment="1" applyProtection="1">
      <alignment horizontal="left" vertical="center" wrapText="1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14" fontId="8" fillId="0" borderId="20" xfId="0" applyNumberFormat="1" applyFont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</xf>
    <xf numFmtId="14" fontId="8" fillId="0" borderId="19" xfId="0" applyNumberFormat="1" applyFont="1" applyBorder="1" applyAlignment="1" applyProtection="1">
      <alignment horizontal="center" vertical="center"/>
    </xf>
    <xf numFmtId="180" fontId="5" fillId="0" borderId="4" xfId="0" applyNumberFormat="1" applyFont="1" applyBorder="1" applyAlignment="1" applyProtection="1">
      <alignment horizontal="center" vertical="center"/>
      <protection locked="0"/>
    </xf>
    <xf numFmtId="180" fontId="5" fillId="0" borderId="5" xfId="0" applyNumberFormat="1" applyFont="1" applyBorder="1" applyAlignment="1" applyProtection="1">
      <alignment horizontal="center" vertical="center"/>
      <protection locked="0"/>
    </xf>
    <xf numFmtId="180" fontId="5" fillId="0" borderId="6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</xf>
    <xf numFmtId="49" fontId="4" fillId="3" borderId="13" xfId="0" applyNumberFormat="1" applyFont="1" applyFill="1" applyBorder="1" applyAlignment="1" applyProtection="1">
      <alignment horizontal="center" vertical="center" wrapText="1"/>
    </xf>
    <xf numFmtId="49" fontId="4" fillId="3" borderId="14" xfId="0" applyNumberFormat="1" applyFont="1" applyFill="1" applyBorder="1" applyAlignment="1" applyProtection="1">
      <alignment horizontal="center" vertical="center" wrapText="1"/>
    </xf>
    <xf numFmtId="14" fontId="8" fillId="0" borderId="18" xfId="0" applyNumberFormat="1" applyFont="1" applyBorder="1" applyAlignment="1" applyProtection="1">
      <alignment horizontal="center" vertical="center"/>
    </xf>
    <xf numFmtId="49" fontId="6" fillId="3" borderId="12" xfId="0" applyNumberFormat="1" applyFont="1" applyFill="1" applyBorder="1" applyAlignment="1" applyProtection="1">
      <alignment horizontal="center" vertical="center"/>
    </xf>
    <xf numFmtId="49" fontId="6" fillId="3" borderId="13" xfId="0" applyNumberFormat="1" applyFont="1" applyFill="1" applyBorder="1" applyAlignment="1" applyProtection="1">
      <alignment horizontal="center" vertical="center"/>
    </xf>
    <xf numFmtId="49" fontId="6" fillId="3" borderId="14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1" fillId="0" borderId="6" xfId="0" quotePrefix="1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1" fillId="3" borderId="15" xfId="0" applyNumberFormat="1" applyFont="1" applyFill="1" applyBorder="1" applyAlignment="1" applyProtection="1">
      <alignment horizontal="center" vertical="center" textRotation="255" wrapText="1"/>
    </xf>
    <xf numFmtId="49" fontId="1" fillId="3" borderId="17" xfId="0" applyNumberFormat="1" applyFont="1" applyFill="1" applyBorder="1" applyAlignment="1" applyProtection="1">
      <alignment horizontal="center" vertical="center" textRotation="255" wrapText="1"/>
    </xf>
    <xf numFmtId="49" fontId="1" fillId="3" borderId="16" xfId="0" applyNumberFormat="1" applyFont="1" applyFill="1" applyBorder="1" applyAlignment="1" applyProtection="1">
      <alignment horizontal="center" vertical="center" textRotation="255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horizontal="center" vertical="center"/>
    </xf>
    <xf numFmtId="179" fontId="21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 wrapText="1"/>
    </xf>
    <xf numFmtId="49" fontId="6" fillId="3" borderId="14" xfId="0" applyNumberFormat="1" applyFont="1" applyFill="1" applyBorder="1" applyAlignment="1" applyProtection="1">
      <alignment horizontal="center" vertical="center" wrapText="1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 applyProtection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center" wrapText="1"/>
    </xf>
    <xf numFmtId="14" fontId="8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6" fillId="3" borderId="4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</cellXfs>
  <cellStyles count="12">
    <cellStyle name="Calc Currency (0)" xfId="1"/>
    <cellStyle name="Header1" xfId="2"/>
    <cellStyle name="Header2" xfId="3"/>
    <cellStyle name="Normal_#18-Internet" xfId="4"/>
    <cellStyle name="桁区切り 2" xfId="11"/>
    <cellStyle name="標準" xfId="0" builtinId="0"/>
    <cellStyle name="標準 2" xfId="5"/>
    <cellStyle name="標準 2 2" xfId="6"/>
    <cellStyle name="標準 2 2 2" xfId="9"/>
    <cellStyle name="標準 2 3" xfId="8"/>
    <cellStyle name="標準 27 2" xfId="10"/>
    <cellStyle name="標準 3" xfId="7"/>
  </cellStyles>
  <dxfs count="25"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2F2F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2</xdr:row>
      <xdr:rowOff>56029</xdr:rowOff>
    </xdr:from>
    <xdr:to>
      <xdr:col>8</xdr:col>
      <xdr:colOff>134470</xdr:colOff>
      <xdr:row>4</xdr:row>
      <xdr:rowOff>145677</xdr:rowOff>
    </xdr:to>
    <xdr:sp macro="" textlink="">
      <xdr:nvSpPr>
        <xdr:cNvPr id="3" name="正方形/長方形 2"/>
        <xdr:cNvSpPr/>
      </xdr:nvSpPr>
      <xdr:spPr>
        <a:xfrm>
          <a:off x="515470" y="145676"/>
          <a:ext cx="1143000" cy="2689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</a:t>
          </a:r>
          <a:r>
            <a:rPr kumimoji="1" lang="en-US" altLang="ja-JP" sz="1100"/>
            <a:t>camera1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22.&#36009;&#22770;&#20225;&#30011;&#23460;/Market/&#33258;&#31038;&#27231;/NTT/&#12462;&#12460;&#12425;&#12367;OEM/&#36009;&#22770;&#28310;&#20633;/3.&#12462;&#12460;&#12425;&#12367;&#12459;&#12513;&#12521;/&#27096;&#24335;/NTT&#21521;&#12369;/&#12304;&#27096;&#24335;&#65297;&#12305;&#12469;&#12540;&#12499;&#12473;&#30003;&#36796;&#26360;&#65288;OEM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【様式１】サービス申込書①"/>
      <sheetName val="【様式１】サービス申込書②"/>
      <sheetName val="リスト値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Y62"/>
  <sheetViews>
    <sheetView showGridLines="0" tabSelected="1" view="pageBreakPreview" zoomScale="85" zoomScaleNormal="100" zoomScaleSheetLayoutView="85" workbookViewId="0">
      <selection activeCell="J20" sqref="J20:S20"/>
    </sheetView>
  </sheetViews>
  <sheetFormatPr defaultColWidth="2.5" defaultRowHeight="13.5"/>
  <cols>
    <col min="1" max="9" width="2.5" style="1"/>
    <col min="10" max="10" width="3.25" style="1" customWidth="1"/>
    <col min="11" max="38" width="2.5" style="1"/>
    <col min="39" max="39" width="3.5" style="1" customWidth="1"/>
    <col min="40" max="52" width="2.5" style="1"/>
    <col min="53" max="53" width="2.5" style="1" customWidth="1"/>
    <col min="54" max="62" width="2.5" style="1" hidden="1" customWidth="1"/>
    <col min="63" max="63" width="2.5" style="30" hidden="1" customWidth="1"/>
    <col min="64" max="77" width="2.5" style="1" hidden="1" customWidth="1"/>
    <col min="78" max="79" width="2.5" style="1" customWidth="1"/>
    <col min="80" max="16384" width="2.5" style="1"/>
  </cols>
  <sheetData>
    <row r="1" spans="1:68">
      <c r="A1" s="1" t="s">
        <v>191</v>
      </c>
    </row>
    <row r="2" spans="1:68" s="2" customFormat="1" ht="6.75" customHeight="1">
      <c r="B2" s="194" t="s">
        <v>192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BK2" s="29"/>
    </row>
    <row r="3" spans="1:68" s="2" customFormat="1" ht="6.75" customHeight="1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BK3" s="29"/>
    </row>
    <row r="4" spans="1:68" s="2" customFormat="1" ht="6.75" customHeigh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BK4" s="29"/>
    </row>
    <row r="5" spans="1:68" s="2" customFormat="1" ht="20.25" customHeight="1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BK5" s="29"/>
    </row>
    <row r="6" spans="1:68" s="2" customFormat="1" ht="20.25" customHeight="1">
      <c r="B6" s="196" t="s">
        <v>32</v>
      </c>
      <c r="C6" s="196"/>
      <c r="D6" s="196"/>
      <c r="E6" s="196"/>
      <c r="F6" s="196"/>
      <c r="G6" s="196"/>
      <c r="H6" s="198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  <c r="Y6" s="196" t="s">
        <v>185</v>
      </c>
      <c r="Z6" s="196"/>
      <c r="AA6" s="196"/>
      <c r="AB6" s="196"/>
      <c r="AC6" s="196"/>
      <c r="AD6" s="49"/>
      <c r="AE6" s="201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3"/>
      <c r="BK6" s="29"/>
    </row>
    <row r="7" spans="1:68" ht="26.25" customHeight="1">
      <c r="B7" s="196" t="s">
        <v>30</v>
      </c>
      <c r="C7" s="196"/>
      <c r="D7" s="196"/>
      <c r="E7" s="196"/>
      <c r="F7" s="196"/>
      <c r="G7" s="196"/>
      <c r="H7" s="196" t="s">
        <v>2</v>
      </c>
      <c r="I7" s="196"/>
      <c r="J7" s="197"/>
      <c r="K7" s="197"/>
      <c r="L7" s="197"/>
      <c r="M7" s="197"/>
      <c r="N7" s="41" t="s">
        <v>3</v>
      </c>
      <c r="O7" s="197"/>
      <c r="P7" s="197"/>
      <c r="Q7" s="197"/>
      <c r="R7" s="197"/>
      <c r="S7" s="41" t="s">
        <v>4</v>
      </c>
      <c r="T7" s="197"/>
      <c r="U7" s="197"/>
      <c r="V7" s="197"/>
      <c r="W7" s="197"/>
      <c r="X7" s="41" t="s">
        <v>5</v>
      </c>
      <c r="Y7" s="49"/>
      <c r="Z7" s="50"/>
      <c r="AA7" s="50"/>
      <c r="AB7" s="50"/>
      <c r="AC7" s="50"/>
      <c r="AD7" s="50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85"/>
      <c r="BD7" s="227"/>
      <c r="BE7" s="227"/>
      <c r="BF7" s="227"/>
      <c r="BG7" s="227"/>
      <c r="BH7" s="227"/>
      <c r="BI7" s="227"/>
      <c r="BK7" s="217" t="str">
        <f>J7&amp;"/"&amp;O7&amp;"/"&amp;T7</f>
        <v>//</v>
      </c>
      <c r="BL7" s="217"/>
      <c r="BM7" s="217"/>
      <c r="BN7" s="217"/>
      <c r="BO7" s="217"/>
      <c r="BP7" s="217"/>
    </row>
    <row r="8" spans="1:68">
      <c r="B8" s="104" t="s">
        <v>29</v>
      </c>
      <c r="C8" s="104"/>
      <c r="D8" s="104"/>
      <c r="E8" s="104"/>
      <c r="F8" s="104"/>
      <c r="G8" s="104"/>
      <c r="H8" s="65" t="s">
        <v>0</v>
      </c>
      <c r="I8" s="65"/>
      <c r="J8" s="65"/>
      <c r="K8" s="221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3"/>
      <c r="BD8" s="3"/>
      <c r="BE8" s="3"/>
    </row>
    <row r="9" spans="1:68">
      <c r="B9" s="104"/>
      <c r="C9" s="104"/>
      <c r="D9" s="104"/>
      <c r="E9" s="104"/>
      <c r="F9" s="104"/>
      <c r="G9" s="104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BD9" s="3"/>
      <c r="BE9" s="31"/>
    </row>
    <row r="10" spans="1:68" ht="12.75" customHeight="1">
      <c r="B10" s="104"/>
      <c r="C10" s="104"/>
      <c r="D10" s="104"/>
      <c r="E10" s="104"/>
      <c r="F10" s="104"/>
      <c r="G10" s="104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BD10" s="3" t="s">
        <v>46</v>
      </c>
      <c r="BK10" s="218" t="e">
        <f>WORKDAY(BK7,4,Calendar!J2:J252)</f>
        <v>#VALUE!</v>
      </c>
      <c r="BL10" s="218"/>
      <c r="BM10" s="218"/>
      <c r="BN10" s="218"/>
      <c r="BO10" s="218"/>
      <c r="BP10" s="218"/>
    </row>
    <row r="11" spans="1:68" ht="13.5" customHeight="1">
      <c r="B11" s="80" t="s">
        <v>127</v>
      </c>
      <c r="C11" s="81"/>
      <c r="D11" s="81"/>
      <c r="E11" s="81"/>
      <c r="F11" s="81"/>
      <c r="G11" s="77"/>
      <c r="H11" s="33" t="s">
        <v>1</v>
      </c>
      <c r="I11" s="93"/>
      <c r="J11" s="94"/>
      <c r="K11" s="94"/>
      <c r="L11" s="45" t="s">
        <v>148</v>
      </c>
      <c r="M11" s="94"/>
      <c r="N11" s="94"/>
      <c r="O11" s="94"/>
      <c r="P11" s="180"/>
      <c r="Q11" s="65" t="s">
        <v>0</v>
      </c>
      <c r="R11" s="65"/>
      <c r="S11" s="65"/>
      <c r="T11" s="221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BD11" s="3" t="s">
        <v>124</v>
      </c>
      <c r="BK11" s="218" t="e">
        <f>WORKDAY(BK7,4+3,Calendar!J2:J252)</f>
        <v>#VALUE!</v>
      </c>
      <c r="BL11" s="218"/>
      <c r="BM11" s="218"/>
      <c r="BN11" s="218"/>
      <c r="BO11" s="218"/>
      <c r="BP11" s="218"/>
    </row>
    <row r="12" spans="1:68" ht="13.5" customHeight="1">
      <c r="B12" s="82"/>
      <c r="C12" s="83"/>
      <c r="D12" s="83"/>
      <c r="E12" s="83"/>
      <c r="F12" s="83"/>
      <c r="G12" s="84"/>
      <c r="H12" s="87" t="s">
        <v>139</v>
      </c>
      <c r="I12" s="88"/>
      <c r="J12" s="89"/>
      <c r="K12" s="183"/>
      <c r="L12" s="184"/>
      <c r="M12" s="184"/>
      <c r="N12" s="184"/>
      <c r="O12" s="184"/>
      <c r="P12" s="185"/>
      <c r="Q12" s="58" t="s">
        <v>145</v>
      </c>
      <c r="R12" s="59"/>
      <c r="S12" s="60"/>
      <c r="T12" s="209"/>
      <c r="U12" s="210"/>
      <c r="V12" s="210"/>
      <c r="W12" s="210"/>
      <c r="X12" s="210"/>
      <c r="Y12" s="210"/>
      <c r="Z12" s="210"/>
      <c r="AA12" s="211"/>
      <c r="AB12" s="58" t="s">
        <v>146</v>
      </c>
      <c r="AC12" s="59"/>
      <c r="AD12" s="60"/>
      <c r="AE12" s="209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1"/>
      <c r="BD12" s="3" t="s">
        <v>72</v>
      </c>
      <c r="BK12" s="218" t="e">
        <f>WORKDAY(BK7,4+1,Calendar!J2:J252)</f>
        <v>#VALUE!</v>
      </c>
      <c r="BL12" s="218"/>
      <c r="BM12" s="218"/>
      <c r="BN12" s="218"/>
      <c r="BO12" s="218"/>
      <c r="BP12" s="218"/>
    </row>
    <row r="13" spans="1:68" ht="13.5" customHeight="1">
      <c r="B13" s="82"/>
      <c r="C13" s="83"/>
      <c r="D13" s="83"/>
      <c r="E13" s="83"/>
      <c r="F13" s="83"/>
      <c r="G13" s="84"/>
      <c r="H13" s="90"/>
      <c r="I13" s="91"/>
      <c r="J13" s="92"/>
      <c r="K13" s="186"/>
      <c r="L13" s="187"/>
      <c r="M13" s="187"/>
      <c r="N13" s="187"/>
      <c r="O13" s="187"/>
      <c r="P13" s="188"/>
      <c r="Q13" s="61"/>
      <c r="R13" s="62"/>
      <c r="S13" s="63"/>
      <c r="T13" s="212"/>
      <c r="U13" s="213"/>
      <c r="V13" s="213"/>
      <c r="W13" s="213"/>
      <c r="X13" s="213"/>
      <c r="Y13" s="213"/>
      <c r="Z13" s="213"/>
      <c r="AA13" s="214"/>
      <c r="AB13" s="61"/>
      <c r="AC13" s="62"/>
      <c r="AD13" s="63"/>
      <c r="AE13" s="212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4"/>
      <c r="BD13" s="3" t="s">
        <v>125</v>
      </c>
      <c r="BK13" s="218" t="e">
        <f>WORKDAY(BK7,4+3,Calendar!J2:J252)</f>
        <v>#VALUE!</v>
      </c>
      <c r="BL13" s="218"/>
      <c r="BM13" s="218"/>
      <c r="BN13" s="218"/>
      <c r="BO13" s="218"/>
      <c r="BP13" s="218"/>
    </row>
    <row r="14" spans="1:68" ht="13.5" customHeight="1">
      <c r="B14" s="66"/>
      <c r="C14" s="67"/>
      <c r="D14" s="67"/>
      <c r="E14" s="67"/>
      <c r="F14" s="67"/>
      <c r="G14" s="85"/>
      <c r="H14" s="179" t="s">
        <v>17</v>
      </c>
      <c r="I14" s="86"/>
      <c r="J14" s="228" t="s">
        <v>141</v>
      </c>
      <c r="K14" s="228"/>
      <c r="L14" s="228"/>
      <c r="M14" s="228"/>
      <c r="N14" s="228"/>
      <c r="O14" s="228"/>
      <c r="P14" s="229"/>
      <c r="Q14" s="52" t="s">
        <v>8</v>
      </c>
      <c r="R14" s="53"/>
      <c r="S14" s="54"/>
      <c r="T14" s="55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7"/>
      <c r="BD14" s="3" t="s">
        <v>73</v>
      </c>
      <c r="BK14" s="218" t="e">
        <f>BK7+90</f>
        <v>#VALUE!</v>
      </c>
      <c r="BL14" s="218"/>
      <c r="BM14" s="218"/>
      <c r="BN14" s="218"/>
      <c r="BO14" s="218"/>
      <c r="BP14" s="218"/>
    </row>
    <row r="15" spans="1:68" ht="13.5" customHeight="1">
      <c r="B15" s="191" t="s">
        <v>129</v>
      </c>
      <c r="C15" s="121" t="s">
        <v>128</v>
      </c>
      <c r="D15" s="121"/>
      <c r="E15" s="121"/>
      <c r="F15" s="121"/>
      <c r="G15" s="126"/>
      <c r="H15" s="233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5"/>
      <c r="W15" s="104" t="s">
        <v>126</v>
      </c>
      <c r="X15" s="104"/>
      <c r="Y15" s="104"/>
      <c r="Z15" s="104"/>
      <c r="AA15" s="104"/>
      <c r="AB15" s="104"/>
      <c r="AC15" s="65" t="s">
        <v>0</v>
      </c>
      <c r="AD15" s="65"/>
      <c r="AE15" s="65"/>
      <c r="AF15" s="221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3"/>
    </row>
    <row r="16" spans="1:68">
      <c r="B16" s="192"/>
      <c r="C16" s="128"/>
      <c r="D16" s="128"/>
      <c r="E16" s="128"/>
      <c r="F16" s="128"/>
      <c r="G16" s="129"/>
      <c r="H16" s="236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8"/>
      <c r="W16" s="104"/>
      <c r="X16" s="104"/>
      <c r="Y16" s="104"/>
      <c r="Z16" s="104"/>
      <c r="AA16" s="104"/>
      <c r="AB16" s="104"/>
      <c r="AC16" s="113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5"/>
    </row>
    <row r="17" spans="2:63" ht="12.75" customHeight="1">
      <c r="B17" s="192"/>
      <c r="C17" s="215"/>
      <c r="D17" s="215"/>
      <c r="E17" s="215"/>
      <c r="F17" s="215"/>
      <c r="G17" s="216"/>
      <c r="H17" s="239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1"/>
      <c r="W17" s="104"/>
      <c r="X17" s="104"/>
      <c r="Y17" s="104"/>
      <c r="Z17" s="104"/>
      <c r="AA17" s="104"/>
      <c r="AB17" s="104"/>
      <c r="AC17" s="224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6"/>
    </row>
    <row r="18" spans="2:63" ht="18" customHeight="1">
      <c r="B18" s="192"/>
      <c r="C18" s="116" t="s">
        <v>37</v>
      </c>
      <c r="D18" s="116"/>
      <c r="E18" s="116"/>
      <c r="F18" s="116"/>
      <c r="G18" s="117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242" t="s">
        <v>39</v>
      </c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4"/>
    </row>
    <row r="19" spans="2:63" ht="18" customHeight="1">
      <c r="B19" s="192"/>
      <c r="C19" s="118"/>
      <c r="D19" s="118"/>
      <c r="E19" s="118"/>
      <c r="F19" s="118"/>
      <c r="G19" s="119"/>
      <c r="H19" s="16" t="s">
        <v>41</v>
      </c>
      <c r="I19" s="204"/>
      <c r="J19" s="204"/>
      <c r="K19" s="204"/>
      <c r="L19" s="17" t="s">
        <v>42</v>
      </c>
      <c r="M19" s="204"/>
      <c r="N19" s="204"/>
      <c r="O19" s="204"/>
      <c r="P19" s="204"/>
      <c r="Q19" s="17" t="s">
        <v>43</v>
      </c>
      <c r="R19" s="204"/>
      <c r="S19" s="204"/>
      <c r="T19" s="204"/>
      <c r="U19" s="204"/>
      <c r="V19" s="207"/>
      <c r="W19" s="245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7"/>
    </row>
    <row r="20" spans="2:63" ht="18" customHeight="1">
      <c r="B20" s="192"/>
      <c r="C20" s="205"/>
      <c r="D20" s="205"/>
      <c r="E20" s="205"/>
      <c r="F20" s="205"/>
      <c r="G20" s="206"/>
      <c r="H20" s="18"/>
      <c r="I20" s="19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9"/>
      <c r="U20" s="19"/>
      <c r="V20" s="20"/>
      <c r="W20" s="245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7"/>
    </row>
    <row r="21" spans="2:63" ht="18" customHeight="1">
      <c r="B21" s="192"/>
      <c r="C21" s="116" t="s">
        <v>38</v>
      </c>
      <c r="D21" s="116"/>
      <c r="E21" s="116"/>
      <c r="F21" s="116"/>
      <c r="G21" s="117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245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7"/>
    </row>
    <row r="22" spans="2:63" ht="18" customHeight="1">
      <c r="B22" s="192"/>
      <c r="C22" s="118"/>
      <c r="D22" s="118"/>
      <c r="E22" s="118"/>
      <c r="F22" s="118"/>
      <c r="G22" s="119"/>
      <c r="H22" s="16" t="s">
        <v>41</v>
      </c>
      <c r="I22" s="204"/>
      <c r="J22" s="204"/>
      <c r="K22" s="204"/>
      <c r="L22" s="17" t="s">
        <v>42</v>
      </c>
      <c r="M22" s="204"/>
      <c r="N22" s="204"/>
      <c r="O22" s="204"/>
      <c r="P22" s="204"/>
      <c r="Q22" s="17" t="s">
        <v>43</v>
      </c>
      <c r="R22" s="204"/>
      <c r="S22" s="204"/>
      <c r="T22" s="204"/>
      <c r="U22" s="204"/>
      <c r="V22" s="207"/>
      <c r="W22" s="245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7"/>
    </row>
    <row r="23" spans="2:63" ht="18" customHeight="1">
      <c r="B23" s="192"/>
      <c r="C23" s="118"/>
      <c r="D23" s="118"/>
      <c r="E23" s="118"/>
      <c r="F23" s="118"/>
      <c r="G23" s="119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6"/>
      <c r="W23" s="245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7"/>
    </row>
    <row r="24" spans="2:63" ht="18" customHeight="1">
      <c r="B24" s="193"/>
      <c r="C24" s="105" t="s">
        <v>36</v>
      </c>
      <c r="D24" s="106"/>
      <c r="E24" s="106"/>
      <c r="F24" s="106"/>
      <c r="G24" s="106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34" t="s">
        <v>14</v>
      </c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</row>
    <row r="25" spans="2:63" s="2" customFormat="1" ht="13.5" customHeight="1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BK25" s="29"/>
    </row>
    <row r="26" spans="2:63" s="3" customFormat="1" ht="13.5" customHeight="1">
      <c r="B26" s="27" t="s">
        <v>135</v>
      </c>
      <c r="G26" s="1" t="s">
        <v>149</v>
      </c>
      <c r="BK26" s="31"/>
    </row>
    <row r="27" spans="2:63" ht="26.25" customHeight="1">
      <c r="B27" s="49" t="s">
        <v>11</v>
      </c>
      <c r="C27" s="50"/>
      <c r="D27" s="50"/>
      <c r="E27" s="50"/>
      <c r="F27" s="50"/>
      <c r="G27" s="51"/>
      <c r="H27" s="4"/>
      <c r="I27" s="42" t="s">
        <v>17</v>
      </c>
      <c r="J27" s="6" t="s">
        <v>7</v>
      </c>
      <c r="K27" s="6"/>
      <c r="L27" s="42" t="s">
        <v>17</v>
      </c>
      <c r="M27" s="6" t="s">
        <v>143</v>
      </c>
      <c r="N27" s="7"/>
      <c r="O27" s="7"/>
      <c r="P27" s="42" t="s">
        <v>17</v>
      </c>
      <c r="Q27" s="6" t="s">
        <v>144</v>
      </c>
      <c r="R27" s="6"/>
      <c r="S27" s="6"/>
      <c r="T27" s="42" t="s">
        <v>17</v>
      </c>
      <c r="U27" s="6" t="s">
        <v>18</v>
      </c>
      <c r="V27" s="6"/>
      <c r="W27" s="6"/>
      <c r="X27" s="42" t="s">
        <v>17</v>
      </c>
      <c r="Y27" s="40" t="s">
        <v>20</v>
      </c>
      <c r="Z27" s="5"/>
      <c r="AA27" s="5"/>
      <c r="AB27" s="5"/>
      <c r="AC27" s="5"/>
      <c r="AD27" s="8"/>
      <c r="AE27" s="74" t="s">
        <v>152</v>
      </c>
      <c r="AF27" s="50"/>
      <c r="AG27" s="50"/>
      <c r="AH27" s="50"/>
      <c r="AI27" s="51"/>
      <c r="AJ27" s="130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2"/>
    </row>
    <row r="28" spans="2:63" ht="26.25" customHeight="1">
      <c r="B28" s="74" t="s">
        <v>137</v>
      </c>
      <c r="C28" s="50"/>
      <c r="D28" s="50"/>
      <c r="E28" s="50"/>
      <c r="F28" s="50"/>
      <c r="G28" s="51"/>
      <c r="H28" s="110" t="s">
        <v>184</v>
      </c>
      <c r="I28" s="111"/>
      <c r="J28" s="111"/>
      <c r="K28" s="111"/>
      <c r="L28" s="112"/>
      <c r="M28" s="113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5"/>
      <c r="AE28" s="36"/>
      <c r="AF28" s="38"/>
      <c r="AG28" s="38"/>
      <c r="AH28" s="38"/>
      <c r="AI28" s="38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0"/>
    </row>
    <row r="29" spans="2:63" ht="26.25" customHeight="1">
      <c r="B29" s="120" t="s">
        <v>154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69" t="s">
        <v>17</v>
      </c>
      <c r="N29" s="161"/>
      <c r="O29" s="47" t="s">
        <v>153</v>
      </c>
      <c r="P29" s="47"/>
      <c r="Q29" s="47"/>
      <c r="R29" s="47"/>
      <c r="S29" s="47"/>
      <c r="T29" s="47"/>
      <c r="U29" s="124" t="s">
        <v>17</v>
      </c>
      <c r="V29" s="124"/>
      <c r="W29" s="125" t="s">
        <v>136</v>
      </c>
      <c r="X29" s="125"/>
      <c r="Y29" s="125"/>
      <c r="Z29" s="125"/>
      <c r="AA29" s="125"/>
      <c r="AB29" s="125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8"/>
    </row>
    <row r="30" spans="2:63" s="2" customFormat="1" ht="26.25" customHeight="1">
      <c r="B30" s="120" t="s">
        <v>165</v>
      </c>
      <c r="C30" s="121"/>
      <c r="D30" s="121"/>
      <c r="E30" s="121"/>
      <c r="F30" s="121"/>
      <c r="G30" s="126"/>
      <c r="H30" s="179" t="s">
        <v>17</v>
      </c>
      <c r="I30" s="86"/>
      <c r="J30" s="86"/>
      <c r="K30" s="86"/>
      <c r="L30" s="122" t="s">
        <v>155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1" t="s">
        <v>12</v>
      </c>
      <c r="W30" s="107"/>
      <c r="X30" s="108"/>
      <c r="Y30" s="176" t="s">
        <v>13</v>
      </c>
      <c r="Z30" s="177"/>
      <c r="AA30" s="177"/>
      <c r="AB30" s="177"/>
      <c r="AC30" s="178"/>
      <c r="AD30" s="107" t="s">
        <v>6</v>
      </c>
      <c r="AE30" s="109"/>
      <c r="AF30" s="109"/>
      <c r="AG30" s="109"/>
      <c r="AH30" s="123" t="s">
        <v>158</v>
      </c>
      <c r="AI30" s="123"/>
      <c r="AJ30" s="123"/>
      <c r="AK30" s="123"/>
      <c r="AL30" s="123"/>
      <c r="AM30" s="123"/>
      <c r="AN30" s="123"/>
      <c r="AO30" s="123"/>
      <c r="AP30" s="123"/>
      <c r="AQ30" s="11" t="s">
        <v>12</v>
      </c>
      <c r="AR30" s="107"/>
      <c r="AS30" s="108"/>
      <c r="AT30" s="176" t="s">
        <v>13</v>
      </c>
      <c r="AU30" s="177"/>
      <c r="AV30" s="177"/>
      <c r="AW30" s="177"/>
      <c r="AX30" s="177"/>
      <c r="AY30" s="178"/>
      <c r="BK30" s="29"/>
    </row>
    <row r="31" spans="2:63" s="2" customFormat="1" ht="26.25" customHeight="1">
      <c r="B31" s="127"/>
      <c r="C31" s="128"/>
      <c r="D31" s="128"/>
      <c r="E31" s="128"/>
      <c r="F31" s="128"/>
      <c r="G31" s="129"/>
      <c r="H31" s="107" t="s">
        <v>17</v>
      </c>
      <c r="I31" s="109"/>
      <c r="J31" s="109"/>
      <c r="K31" s="109"/>
      <c r="L31" s="122" t="s">
        <v>156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1" t="s">
        <v>10</v>
      </c>
      <c r="W31" s="107"/>
      <c r="X31" s="108"/>
      <c r="Y31" s="176" t="s">
        <v>13</v>
      </c>
      <c r="Z31" s="177"/>
      <c r="AA31" s="177"/>
      <c r="AB31" s="177"/>
      <c r="AC31" s="178"/>
      <c r="AD31" s="107" t="s">
        <v>6</v>
      </c>
      <c r="AE31" s="109"/>
      <c r="AF31" s="109"/>
      <c r="AG31" s="109"/>
      <c r="AH31" s="123" t="s">
        <v>159</v>
      </c>
      <c r="AI31" s="123"/>
      <c r="AJ31" s="123"/>
      <c r="AK31" s="123"/>
      <c r="AL31" s="123"/>
      <c r="AM31" s="123"/>
      <c r="AN31" s="123"/>
      <c r="AO31" s="123"/>
      <c r="AP31" s="123"/>
      <c r="AQ31" s="11" t="s">
        <v>12</v>
      </c>
      <c r="AR31" s="107"/>
      <c r="AS31" s="108"/>
      <c r="AT31" s="176" t="s">
        <v>13</v>
      </c>
      <c r="AU31" s="177"/>
      <c r="AV31" s="177"/>
      <c r="AW31" s="177"/>
      <c r="AX31" s="177"/>
      <c r="AY31" s="178"/>
      <c r="BK31" s="29"/>
    </row>
    <row r="32" spans="2:63" s="2" customFormat="1" ht="26.25" customHeight="1">
      <c r="B32" s="127"/>
      <c r="C32" s="128"/>
      <c r="D32" s="128"/>
      <c r="E32" s="128"/>
      <c r="F32" s="128"/>
      <c r="G32" s="129"/>
      <c r="H32" s="179" t="s">
        <v>17</v>
      </c>
      <c r="I32" s="86"/>
      <c r="J32" s="86"/>
      <c r="K32" s="86"/>
      <c r="L32" s="122" t="s">
        <v>157</v>
      </c>
      <c r="M32" s="123"/>
      <c r="N32" s="123"/>
      <c r="O32" s="123"/>
      <c r="P32" s="123"/>
      <c r="Q32" s="123"/>
      <c r="R32" s="123"/>
      <c r="S32" s="123"/>
      <c r="T32" s="123"/>
      <c r="U32" s="123"/>
      <c r="V32" s="6" t="s">
        <v>10</v>
      </c>
      <c r="W32" s="107"/>
      <c r="X32" s="108"/>
      <c r="Y32" s="230" t="s">
        <v>13</v>
      </c>
      <c r="Z32" s="231"/>
      <c r="AA32" s="231"/>
      <c r="AB32" s="231"/>
      <c r="AC32" s="232"/>
      <c r="AD32" s="107" t="s">
        <v>6</v>
      </c>
      <c r="AE32" s="109"/>
      <c r="AF32" s="109"/>
      <c r="AG32" s="109"/>
      <c r="AH32" s="123" t="s">
        <v>160</v>
      </c>
      <c r="AI32" s="123"/>
      <c r="AJ32" s="123"/>
      <c r="AK32" s="123"/>
      <c r="AL32" s="123"/>
      <c r="AM32" s="123"/>
      <c r="AN32" s="123"/>
      <c r="AO32" s="123"/>
      <c r="AP32" s="123"/>
      <c r="AQ32" s="11" t="s">
        <v>12</v>
      </c>
      <c r="AR32" s="107"/>
      <c r="AS32" s="108"/>
      <c r="AT32" s="176" t="s">
        <v>13</v>
      </c>
      <c r="AU32" s="177"/>
      <c r="AV32" s="177"/>
      <c r="AW32" s="177"/>
      <c r="AX32" s="177"/>
      <c r="AY32" s="178"/>
      <c r="BK32" s="29"/>
    </row>
    <row r="33" spans="2:75" ht="37.5" customHeight="1">
      <c r="B33" s="49" t="s">
        <v>161</v>
      </c>
      <c r="C33" s="50"/>
      <c r="D33" s="50"/>
      <c r="E33" s="50"/>
      <c r="F33" s="50"/>
      <c r="G33" s="51"/>
      <c r="H33" s="49" t="s">
        <v>2</v>
      </c>
      <c r="I33" s="51"/>
      <c r="J33" s="166"/>
      <c r="K33" s="167"/>
      <c r="L33" s="167"/>
      <c r="M33" s="168"/>
      <c r="N33" s="41" t="s">
        <v>3</v>
      </c>
      <c r="O33" s="166"/>
      <c r="P33" s="167"/>
      <c r="Q33" s="167"/>
      <c r="R33" s="168"/>
      <c r="S33" s="41" t="s">
        <v>4</v>
      </c>
      <c r="T33" s="166"/>
      <c r="U33" s="167"/>
      <c r="V33" s="167"/>
      <c r="W33" s="168"/>
      <c r="X33" s="39" t="s">
        <v>5</v>
      </c>
      <c r="Y33" s="95" t="s">
        <v>190</v>
      </c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7"/>
      <c r="BD33" s="163" t="str">
        <f>J33&amp;"/"&amp;O33&amp;"/"&amp;T33</f>
        <v>//</v>
      </c>
      <c r="BE33" s="164"/>
      <c r="BF33" s="164"/>
      <c r="BG33" s="164"/>
      <c r="BH33" s="164"/>
      <c r="BI33" s="165"/>
      <c r="BJ33" s="32" t="e">
        <f>IF(OR(WEEKDAY(BD33,2)&gt;=6,IFERROR(MATCH(DATEVALUE(BD33),Calendar!$J$2:$J$252,0),0)&gt;0),"×",IF(AND((BK33)&lt;=DATEVALUE(BD33),DATEVALUE(BD33)&lt;=BR33),"○","×"))</f>
        <v>#VALUE!</v>
      </c>
      <c r="BK33" s="163" t="str">
        <f>IF(AND(K12="",T12=""),"",
   IF(AND(H14="□",OR(
       K12="北海道",
       K12="大分県",
       K12="福岡県",
       K12="佐賀県",
       K12="長崎県",
       K12="熊本県",
       K12="宮崎県",
       K12="鹿児島県")),BK12,
           IF(OR(K12="沖縄県",AND(H14="■",OR(
              K12="北海道",
              K12="大分県",
              K12="福岡県",
              K12="佐賀県",
              K12="長崎県",
              K12="熊本県",
              K12="宮崎県",
              K12="鹿児島県"))),BK13,
                     IF(OR(AND(H14="■",
                            K12&lt;&gt;"北海道",
                            K12&lt;&gt;"大分県",
                            K12&lt;&gt;"福岡県",
                            K12&lt;&gt;"佐賀県",
                            K12&lt;&gt;"長崎県",
                            K12&lt;&gt;"熊本県",
                            K12&lt;&gt;"宮崎県",
                            K12&lt;&gt;"鹿児島県",
                            K12&lt;&gt;"沖縄県")),BK11,BK10
))))</f>
        <v/>
      </c>
      <c r="BL33" s="164"/>
      <c r="BM33" s="164"/>
      <c r="BN33" s="164"/>
      <c r="BO33" s="164"/>
      <c r="BP33" s="165"/>
      <c r="BQ33" s="32"/>
      <c r="BR33" s="163" t="e">
        <f>BK14</f>
        <v>#VALUE!</v>
      </c>
      <c r="BS33" s="164"/>
      <c r="BT33" s="164"/>
      <c r="BU33" s="164"/>
      <c r="BV33" s="164"/>
      <c r="BW33" s="165"/>
    </row>
    <row r="34" spans="2:75" ht="37.5" customHeight="1">
      <c r="B34" s="74" t="s">
        <v>162</v>
      </c>
      <c r="C34" s="75"/>
      <c r="D34" s="75"/>
      <c r="E34" s="75"/>
      <c r="F34" s="75"/>
      <c r="G34" s="76"/>
      <c r="H34" s="77" t="s">
        <v>2</v>
      </c>
      <c r="I34" s="78"/>
      <c r="J34" s="79"/>
      <c r="K34" s="79"/>
      <c r="L34" s="79"/>
      <c r="M34" s="79"/>
      <c r="N34" s="43" t="s">
        <v>3</v>
      </c>
      <c r="O34" s="79"/>
      <c r="P34" s="79"/>
      <c r="Q34" s="79"/>
      <c r="R34" s="79"/>
      <c r="S34" s="43" t="s">
        <v>4</v>
      </c>
      <c r="T34" s="166"/>
      <c r="U34" s="167"/>
      <c r="V34" s="167"/>
      <c r="W34" s="168"/>
      <c r="X34" s="37" t="s">
        <v>5</v>
      </c>
      <c r="Y34" s="98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100"/>
      <c r="BD34" s="175" t="str">
        <f t="shared" ref="BD34" si="0">J34&amp;"/"&amp;O34&amp;"/"&amp;T34</f>
        <v>//</v>
      </c>
      <c r="BE34" s="175"/>
      <c r="BF34" s="175"/>
      <c r="BG34" s="175"/>
      <c r="BH34" s="175"/>
      <c r="BI34" s="175"/>
      <c r="BJ34" s="32" t="e">
        <f>IF(OR(WEEKDAY(BD34,2)&gt;=6,IFERROR(MATCH(DATEVALUE(BD34),Calendar!$J$2:$J$252,0),0)&gt;0),"×",IF(AND((BK34)&lt;=DATEVALUE(BD34),DATEVALUE(BD34)&lt;=BR34),"○","×"))</f>
        <v>#VALUE!</v>
      </c>
      <c r="BK34" s="175" t="e">
        <f>WORKDAY(BD33,2,Calendar!J2:J252)</f>
        <v>#VALUE!</v>
      </c>
      <c r="BL34" s="175"/>
      <c r="BM34" s="175"/>
      <c r="BN34" s="175"/>
      <c r="BO34" s="175"/>
      <c r="BP34" s="175"/>
      <c r="BQ34" s="32"/>
      <c r="BR34" s="175" t="e">
        <f>BK14</f>
        <v>#VALUE!</v>
      </c>
      <c r="BS34" s="175"/>
      <c r="BT34" s="175"/>
      <c r="BU34" s="175"/>
      <c r="BV34" s="175"/>
      <c r="BW34" s="175"/>
    </row>
    <row r="35" spans="2:75" ht="15" customHeight="1">
      <c r="B35" s="80" t="s">
        <v>130</v>
      </c>
      <c r="C35" s="81"/>
      <c r="D35" s="81"/>
      <c r="E35" s="81"/>
      <c r="F35" s="81"/>
      <c r="G35" s="77"/>
      <c r="H35" s="181" t="s">
        <v>17</v>
      </c>
      <c r="I35" s="182"/>
      <c r="J35" s="182"/>
      <c r="K35" s="189" t="s">
        <v>140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90"/>
      <c r="Y35" s="66"/>
      <c r="Z35" s="67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1"/>
    </row>
    <row r="36" spans="2:75" ht="15" customHeight="1">
      <c r="B36" s="82"/>
      <c r="C36" s="83"/>
      <c r="D36" s="83"/>
      <c r="E36" s="83"/>
      <c r="F36" s="83"/>
      <c r="G36" s="84"/>
      <c r="H36" s="44" t="s">
        <v>1</v>
      </c>
      <c r="I36" s="93"/>
      <c r="J36" s="94"/>
      <c r="K36" s="94"/>
      <c r="L36" s="45" t="s">
        <v>148</v>
      </c>
      <c r="M36" s="94"/>
      <c r="N36" s="94"/>
      <c r="O36" s="94"/>
      <c r="P36" s="180"/>
      <c r="Q36" s="65" t="s">
        <v>0</v>
      </c>
      <c r="R36" s="65"/>
      <c r="S36" s="65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</row>
    <row r="37" spans="2:75" ht="15" customHeight="1">
      <c r="B37" s="82"/>
      <c r="C37" s="83"/>
      <c r="D37" s="83"/>
      <c r="E37" s="83"/>
      <c r="F37" s="83"/>
      <c r="G37" s="84"/>
      <c r="H37" s="87" t="s">
        <v>139</v>
      </c>
      <c r="I37" s="88"/>
      <c r="J37" s="89"/>
      <c r="K37" s="183"/>
      <c r="L37" s="184"/>
      <c r="M37" s="184"/>
      <c r="N37" s="184"/>
      <c r="O37" s="184"/>
      <c r="P37" s="185"/>
      <c r="Q37" s="58" t="s">
        <v>142</v>
      </c>
      <c r="R37" s="59"/>
      <c r="S37" s="60"/>
      <c r="T37" s="68"/>
      <c r="U37" s="69"/>
      <c r="V37" s="69"/>
      <c r="W37" s="69"/>
      <c r="X37" s="69"/>
      <c r="Y37" s="69"/>
      <c r="Z37" s="69"/>
      <c r="AA37" s="70"/>
      <c r="AB37" s="58" t="s">
        <v>147</v>
      </c>
      <c r="AC37" s="170"/>
      <c r="AD37" s="171"/>
      <c r="AE37" s="68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70"/>
    </row>
    <row r="38" spans="2:75" ht="15" customHeight="1">
      <c r="B38" s="82"/>
      <c r="C38" s="83"/>
      <c r="D38" s="83"/>
      <c r="E38" s="83"/>
      <c r="F38" s="83"/>
      <c r="G38" s="84"/>
      <c r="H38" s="90"/>
      <c r="I38" s="91"/>
      <c r="J38" s="92"/>
      <c r="K38" s="186"/>
      <c r="L38" s="187"/>
      <c r="M38" s="187"/>
      <c r="N38" s="187"/>
      <c r="O38" s="187"/>
      <c r="P38" s="188"/>
      <c r="Q38" s="61"/>
      <c r="R38" s="62"/>
      <c r="S38" s="63"/>
      <c r="T38" s="71"/>
      <c r="U38" s="72"/>
      <c r="V38" s="72"/>
      <c r="W38" s="72"/>
      <c r="X38" s="72"/>
      <c r="Y38" s="72"/>
      <c r="Z38" s="72"/>
      <c r="AA38" s="73"/>
      <c r="AB38" s="172"/>
      <c r="AC38" s="173"/>
      <c r="AD38" s="174"/>
      <c r="AE38" s="71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3"/>
    </row>
    <row r="39" spans="2:75" ht="15" customHeight="1">
      <c r="B39" s="66"/>
      <c r="C39" s="67"/>
      <c r="D39" s="67"/>
      <c r="E39" s="67"/>
      <c r="F39" s="67"/>
      <c r="G39" s="85"/>
      <c r="H39" s="86" t="s">
        <v>17</v>
      </c>
      <c r="I39" s="86"/>
      <c r="J39" s="102" t="s">
        <v>141</v>
      </c>
      <c r="K39" s="102"/>
      <c r="L39" s="102"/>
      <c r="M39" s="102"/>
      <c r="N39" s="102"/>
      <c r="O39" s="102"/>
      <c r="P39" s="103"/>
      <c r="Q39" s="52" t="s">
        <v>8</v>
      </c>
      <c r="R39" s="53"/>
      <c r="S39" s="54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7"/>
    </row>
    <row r="40" spans="2:75" s="2" customFormat="1" ht="6.75" customHeight="1">
      <c r="B40" s="101" t="s">
        <v>163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BK40" s="29"/>
    </row>
    <row r="41" spans="2:75" s="2" customFormat="1" ht="6.7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BK41" s="29"/>
    </row>
    <row r="42" spans="2:75" s="2" customFormat="1" ht="6.7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BK42" s="29"/>
    </row>
    <row r="43" spans="2:75" ht="13.5" customHeight="1">
      <c r="B43" s="140" t="s">
        <v>34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</row>
    <row r="44" spans="2:75" s="3" customFormat="1" ht="13.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BK44" s="31"/>
    </row>
    <row r="45" spans="2:75" s="2" customFormat="1" ht="26.25" customHeight="1">
      <c r="B45" s="159" t="s">
        <v>189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60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2"/>
      <c r="BK45" s="29"/>
    </row>
    <row r="46" spans="2:75" s="2" customFormat="1" ht="21" customHeight="1">
      <c r="B46" s="154" t="s">
        <v>21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6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8"/>
      <c r="Z46" s="149" t="s">
        <v>134</v>
      </c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50"/>
      <c r="BK46" s="29"/>
    </row>
    <row r="47" spans="2:75">
      <c r="B47" s="145" t="s">
        <v>188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1" t="s">
        <v>6</v>
      </c>
      <c r="AA47" s="142"/>
      <c r="AB47" s="143" t="s">
        <v>15</v>
      </c>
      <c r="AC47" s="143"/>
      <c r="AD47" s="143"/>
      <c r="AE47" s="143"/>
      <c r="AF47" s="143"/>
      <c r="AG47" s="143"/>
      <c r="AH47" s="143"/>
      <c r="AI47" s="144"/>
      <c r="AJ47" s="141" t="s">
        <v>6</v>
      </c>
      <c r="AK47" s="142"/>
      <c r="AL47" s="143" t="s">
        <v>164</v>
      </c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53"/>
    </row>
    <row r="48" spans="2:75">
      <c r="B48" s="147" t="s">
        <v>31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1" t="s">
        <v>6</v>
      </c>
      <c r="AA48" s="142"/>
      <c r="AB48" s="143" t="s">
        <v>16</v>
      </c>
      <c r="AC48" s="143"/>
      <c r="AD48" s="143"/>
      <c r="AE48" s="143"/>
      <c r="AF48" s="143"/>
      <c r="AG48" s="143"/>
      <c r="AH48" s="143"/>
      <c r="AI48" s="144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2"/>
    </row>
    <row r="49" spans="2:51" ht="19.5" customHeight="1">
      <c r="B49" s="134" t="s">
        <v>9</v>
      </c>
      <c r="C49" s="135"/>
      <c r="D49" s="135"/>
      <c r="E49" s="135"/>
      <c r="F49" s="135"/>
      <c r="G49" s="136"/>
      <c r="H49" s="137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9"/>
    </row>
    <row r="61" spans="2:51">
      <c r="M61" s="12"/>
    </row>
    <row r="62" spans="2:51">
      <c r="M62" s="12"/>
    </row>
  </sheetData>
  <sheetProtection selectLockedCells="1"/>
  <mergeCells count="146">
    <mergeCell ref="J14:P14"/>
    <mergeCell ref="H24:Z24"/>
    <mergeCell ref="H33:I33"/>
    <mergeCell ref="W31:X31"/>
    <mergeCell ref="L31:U31"/>
    <mergeCell ref="AD31:AG31"/>
    <mergeCell ref="Y32:AC32"/>
    <mergeCell ref="AR32:AS32"/>
    <mergeCell ref="AT32:AY32"/>
    <mergeCell ref="AR30:AS30"/>
    <mergeCell ref="AR31:AS31"/>
    <mergeCell ref="AT31:AY31"/>
    <mergeCell ref="H31:K31"/>
    <mergeCell ref="H14:I14"/>
    <mergeCell ref="H15:V17"/>
    <mergeCell ref="W18:AY23"/>
    <mergeCell ref="I19:K19"/>
    <mergeCell ref="BK7:BP7"/>
    <mergeCell ref="B27:G27"/>
    <mergeCell ref="BK10:BP10"/>
    <mergeCell ref="BK11:BP11"/>
    <mergeCell ref="BK14:BP14"/>
    <mergeCell ref="BK13:BP13"/>
    <mergeCell ref="BK12:BP12"/>
    <mergeCell ref="Q14:S14"/>
    <mergeCell ref="B25:AY25"/>
    <mergeCell ref="B8:G10"/>
    <mergeCell ref="H9:AY10"/>
    <mergeCell ref="T11:AY11"/>
    <mergeCell ref="H8:J8"/>
    <mergeCell ref="K8:AY8"/>
    <mergeCell ref="T14:AY14"/>
    <mergeCell ref="AF15:AY15"/>
    <mergeCell ref="AC16:AY17"/>
    <mergeCell ref="AB12:AD13"/>
    <mergeCell ref="B11:G14"/>
    <mergeCell ref="Q12:S13"/>
    <mergeCell ref="K12:P13"/>
    <mergeCell ref="H12:J13"/>
    <mergeCell ref="BD7:BI7"/>
    <mergeCell ref="Q11:S11"/>
    <mergeCell ref="B15:B24"/>
    <mergeCell ref="B2:AY5"/>
    <mergeCell ref="B7:G7"/>
    <mergeCell ref="H7:I7"/>
    <mergeCell ref="J7:M7"/>
    <mergeCell ref="O7:R7"/>
    <mergeCell ref="T7:W7"/>
    <mergeCell ref="B6:G6"/>
    <mergeCell ref="H6:X6"/>
    <mergeCell ref="Y7:AY7"/>
    <mergeCell ref="Y6:AD6"/>
    <mergeCell ref="AE6:AY6"/>
    <mergeCell ref="I22:K22"/>
    <mergeCell ref="C18:G20"/>
    <mergeCell ref="M19:P19"/>
    <mergeCell ref="R19:V19"/>
    <mergeCell ref="R22:V22"/>
    <mergeCell ref="M22:P22"/>
    <mergeCell ref="AB24:AY24"/>
    <mergeCell ref="I11:K11"/>
    <mergeCell ref="M11:P11"/>
    <mergeCell ref="AE12:AY13"/>
    <mergeCell ref="T12:AA13"/>
    <mergeCell ref="C15:G17"/>
    <mergeCell ref="BR33:BW33"/>
    <mergeCell ref="T34:W34"/>
    <mergeCell ref="M29:N29"/>
    <mergeCell ref="J33:M33"/>
    <mergeCell ref="O33:R33"/>
    <mergeCell ref="BK33:BP33"/>
    <mergeCell ref="AB37:AD38"/>
    <mergeCell ref="O34:R34"/>
    <mergeCell ref="T37:AA38"/>
    <mergeCell ref="BK34:BP34"/>
    <mergeCell ref="BD33:BI33"/>
    <mergeCell ref="T33:W33"/>
    <mergeCell ref="Y31:AC31"/>
    <mergeCell ref="H32:K32"/>
    <mergeCell ref="L32:U32"/>
    <mergeCell ref="M36:P36"/>
    <mergeCell ref="H35:J35"/>
    <mergeCell ref="H30:K30"/>
    <mergeCell ref="K37:P38"/>
    <mergeCell ref="K35:X35"/>
    <mergeCell ref="AT30:AY30"/>
    <mergeCell ref="Y30:AC30"/>
    <mergeCell ref="BD34:BI34"/>
    <mergeCell ref="BR34:BW34"/>
    <mergeCell ref="B49:G49"/>
    <mergeCell ref="H49:AY49"/>
    <mergeCell ref="B43:AY44"/>
    <mergeCell ref="Z47:AA47"/>
    <mergeCell ref="AJ47:AK47"/>
    <mergeCell ref="AB47:AI47"/>
    <mergeCell ref="B47:Y47"/>
    <mergeCell ref="B48:Y48"/>
    <mergeCell ref="Z46:AY46"/>
    <mergeCell ref="AB48:AI48"/>
    <mergeCell ref="Z48:AA48"/>
    <mergeCell ref="AJ48:AY48"/>
    <mergeCell ref="AL47:AY47"/>
    <mergeCell ref="B46:L46"/>
    <mergeCell ref="M46:Y46"/>
    <mergeCell ref="B45:L45"/>
    <mergeCell ref="M45:AY45"/>
    <mergeCell ref="B40:AY42"/>
    <mergeCell ref="J39:P39"/>
    <mergeCell ref="W15:AB17"/>
    <mergeCell ref="AC15:AE15"/>
    <mergeCell ref="C24:G24"/>
    <mergeCell ref="W30:X30"/>
    <mergeCell ref="AD30:AG30"/>
    <mergeCell ref="H28:L28"/>
    <mergeCell ref="M28:AD28"/>
    <mergeCell ref="AE27:AI27"/>
    <mergeCell ref="C21:G23"/>
    <mergeCell ref="B29:L29"/>
    <mergeCell ref="B28:G28"/>
    <mergeCell ref="L30:U30"/>
    <mergeCell ref="U29:V29"/>
    <mergeCell ref="W29:AB29"/>
    <mergeCell ref="B30:G32"/>
    <mergeCell ref="AD32:AG32"/>
    <mergeCell ref="AH32:AP32"/>
    <mergeCell ref="AH30:AP30"/>
    <mergeCell ref="AH31:AP31"/>
    <mergeCell ref="AJ27:AY27"/>
    <mergeCell ref="W32:X32"/>
    <mergeCell ref="J20:S20"/>
    <mergeCell ref="B33:G33"/>
    <mergeCell ref="Q39:S39"/>
    <mergeCell ref="T39:AY39"/>
    <mergeCell ref="Q37:S38"/>
    <mergeCell ref="T36:AY36"/>
    <mergeCell ref="Q36:S36"/>
    <mergeCell ref="Y35:AY35"/>
    <mergeCell ref="AE37:AY38"/>
    <mergeCell ref="B34:G34"/>
    <mergeCell ref="H34:I34"/>
    <mergeCell ref="J34:M34"/>
    <mergeCell ref="B35:G39"/>
    <mergeCell ref="H39:I39"/>
    <mergeCell ref="H37:J38"/>
    <mergeCell ref="I36:K36"/>
    <mergeCell ref="Y33:AY34"/>
  </mergeCells>
  <phoneticPr fontId="2"/>
  <conditionalFormatting sqref="H39">
    <cfRule type="expression" priority="107">
      <formula>$H$33="□"</formula>
    </cfRule>
    <cfRule type="expression" dxfId="24" priority="108">
      <formula>$H$33="■"</formula>
    </cfRule>
  </conditionalFormatting>
  <conditionalFormatting sqref="H36 H39:AY39 Q36:AY36">
    <cfRule type="expression" priority="111">
      <formula>$H$35="□"</formula>
    </cfRule>
    <cfRule type="expression" dxfId="23" priority="113">
      <formula>$H$35="■"</formula>
    </cfRule>
  </conditionalFormatting>
  <conditionalFormatting sqref="H36 H39:AY39 H37:P38 Q36:AY36">
    <cfRule type="expression" dxfId="22" priority="81">
      <formula>$H$35="■"</formula>
    </cfRule>
  </conditionalFormatting>
  <conditionalFormatting sqref="B37:P38 B36:H36 Q36:AY36 B30 H30:AQ30 H31:V31 B39:AY44 B35:AY35 B33:X34 B46:AY49 V32 Y31:AC32 AT30:AY32">
    <cfRule type="expression" dxfId="21" priority="71">
      <formula>$M$29="■"</formula>
    </cfRule>
  </conditionalFormatting>
  <conditionalFormatting sqref="B35:G39">
    <cfRule type="expression" dxfId="20" priority="69">
      <formula>$H$35="■"</formula>
    </cfRule>
  </conditionalFormatting>
  <conditionalFormatting sqref="AE27:AY27">
    <cfRule type="expression" dxfId="19" priority="67">
      <formula>OR(,$I$27="■",$L$27="■",$X$27="■")</formula>
    </cfRule>
  </conditionalFormatting>
  <conditionalFormatting sqref="B28:AD28">
    <cfRule type="expression" dxfId="18" priority="66">
      <formula>$I$27="■"</formula>
    </cfRule>
  </conditionalFormatting>
  <conditionalFormatting sqref="I36:P36">
    <cfRule type="expression" dxfId="17" priority="65">
      <formula>$H$35="■"</formula>
    </cfRule>
  </conditionalFormatting>
  <conditionalFormatting sqref="Q37:AY38">
    <cfRule type="expression" dxfId="16" priority="64">
      <formula>$H$35="■"</formula>
    </cfRule>
  </conditionalFormatting>
  <conditionalFormatting sqref="B30 H30:AQ30 H31:V31 B35:AY42 B33:X34 V32 Y31:AC32 AT30:AY32">
    <cfRule type="expression" dxfId="15" priority="61">
      <formula>$M$29="■"</formula>
    </cfRule>
  </conditionalFormatting>
  <conditionalFormatting sqref="H32:K32">
    <cfRule type="expression" dxfId="14" priority="60">
      <formula>$M$29="■"</formula>
    </cfRule>
  </conditionalFormatting>
  <conditionalFormatting sqref="H32:K32">
    <cfRule type="expression" dxfId="13" priority="59">
      <formula>$M$29="■"</formula>
    </cfRule>
  </conditionalFormatting>
  <conditionalFormatting sqref="AD31:AQ31">
    <cfRule type="expression" dxfId="12" priority="56">
      <formula>$M$29="■"</formula>
    </cfRule>
  </conditionalFormatting>
  <conditionalFormatting sqref="AD31:AQ31">
    <cfRule type="expression" dxfId="11" priority="55">
      <formula>$M$29="■"</formula>
    </cfRule>
  </conditionalFormatting>
  <conditionalFormatting sqref="AD32:AQ32">
    <cfRule type="expression" dxfId="10" priority="54">
      <formula>$M$29="■"</formula>
    </cfRule>
  </conditionalFormatting>
  <conditionalFormatting sqref="AD32:AQ32">
    <cfRule type="expression" dxfId="9" priority="53">
      <formula>$M$29="■"</formula>
    </cfRule>
  </conditionalFormatting>
  <conditionalFormatting sqref="L32:U32">
    <cfRule type="expression" dxfId="8" priority="52">
      <formula>$M$29="■"</formula>
    </cfRule>
  </conditionalFormatting>
  <conditionalFormatting sqref="L32:U32">
    <cfRule type="expression" dxfId="7" priority="51">
      <formula>$M$29="■"</formula>
    </cfRule>
  </conditionalFormatting>
  <conditionalFormatting sqref="W31:X32">
    <cfRule type="expression" dxfId="6" priority="9">
      <formula>$M$29="■"</formula>
    </cfRule>
  </conditionalFormatting>
  <conditionalFormatting sqref="W31:X32">
    <cfRule type="expression" dxfId="5" priority="8">
      <formula>$M$29="■"</formula>
    </cfRule>
  </conditionalFormatting>
  <conditionalFormatting sqref="AR30:AS32">
    <cfRule type="expression" dxfId="4" priority="7">
      <formula>$M$29="■"</formula>
    </cfRule>
  </conditionalFormatting>
  <conditionalFormatting sqref="AR30:AS32">
    <cfRule type="expression" dxfId="3" priority="6">
      <formula>$M$29="■"</formula>
    </cfRule>
  </conditionalFormatting>
  <conditionalFormatting sqref="B45:M45">
    <cfRule type="expression" dxfId="2" priority="3">
      <formula>$M$29="■"</formula>
    </cfRule>
  </conditionalFormatting>
  <conditionalFormatting sqref="Y33">
    <cfRule type="expression" dxfId="1" priority="2">
      <formula>$M$29="■"</formula>
    </cfRule>
  </conditionalFormatting>
  <conditionalFormatting sqref="Y33">
    <cfRule type="expression" dxfId="0" priority="1">
      <formula>$M$29="■"</formula>
    </cfRule>
  </conditionalFormatting>
  <dataValidations xWindow="287" yWindow="414" count="15">
    <dataValidation type="list" allowBlank="1" showInputMessage="1" showErrorMessage="1" sqref="T27 X27 H35 AJ47 I27 M29 L27 H14 P27 U29 Z47:Z48 H39 H30:H32 AD30:AD32">
      <formula1>"□,■"</formula1>
    </dataValidation>
    <dataValidation type="textLength" imeMode="disabled" allowBlank="1" showInputMessage="1" showErrorMessage="1" error="数字を入力してください。" sqref="R19:V19 M22:P22 I22:K22 R22:V22 I19:K19 M19:P19">
      <formula1>0</formula1>
      <formula2>99999</formula2>
    </dataValidation>
    <dataValidation allowBlank="1" showErrorMessage="1" promptTitle="事業者管理IDの入力" prompt="事業者様管理の番号がある場合記入ください。" sqref="M45:M46 N46:Y46"/>
    <dataValidation imeMode="fullKatakana" allowBlank="1" showInputMessage="1" showErrorMessage="1" errorTitle="入力エラー" error="カタカナを入力してください" sqref="K8:AY8 T36:AY36 AF15:AY15 T11:AY11"/>
    <dataValidation type="custom" imeMode="disabled" allowBlank="1" showInputMessage="1" showErrorMessage="1" errorTitle="入力エラー" error="半角英数字にて入力してください。" sqref="H24:Z24">
      <formula1>LEN($H$24)=LENB($H$24)</formula1>
    </dataValidation>
    <dataValidation type="whole" imeMode="disabled" allowBlank="1" showErrorMessage="1" errorTitle="入力エラー" error="西暦を半角数字で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J7:M7 J33:M34">
      <formula1>2000</formula1>
      <formula2>2100</formula2>
    </dataValidation>
    <dataValidation type="whole" imeMode="disabled" allowBlank="1" showErrorMessage="1" errorTitle="入力エラー" error="1～12 の半角数字を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O7:R7 O33:R34">
      <formula1>1</formula1>
      <formula2>12</formula2>
    </dataValidation>
    <dataValidation type="whole" imeMode="disabled" allowBlank="1" showErrorMessage="1" errorTitle="入力エラー" error="1～31 の半角数字を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T7:W7">
      <formula1>1</formula1>
      <formula2>31</formula2>
    </dataValidation>
    <dataValidation imeMode="disabled" allowBlank="1" showInputMessage="1" showErrorMessage="1" sqref="AJ27:AY27 M28:AD28"/>
    <dataValidation type="custom" imeMode="disabled" allowBlank="1" showInputMessage="1" showErrorMessage="1" sqref="AB24:AY24">
      <formula1>LEN($AB$24)=LENB($AB$24)</formula1>
    </dataValidation>
    <dataValidation imeMode="disabled" allowBlank="1" sqref="L11 L36"/>
    <dataValidation type="whole" imeMode="disabled" allowBlank="1" sqref="I11:K11 I36:K36">
      <formula1>0</formula1>
      <formula2>999</formula2>
    </dataValidation>
    <dataValidation type="whole" imeMode="disabled" allowBlank="1" sqref="M11:P11 M36:P36">
      <formula1>0</formula1>
      <formula2>9999</formula2>
    </dataValidation>
    <dataValidation allowBlank="1" showInputMessage="1" showErrorMessage="1" promptTitle="市区町村入力" prompt="市区町村を全角で入力してください。_x000a_(注)市区町村名について以下の情報のみ入力願います。_x000a_・東京都２３区の場合『○○区』_x000a_・政令指定都市の場合『○○市◆◆区』_x000a_・上記以外の場合『○○市』_x000a_郡の場合『○○郡◆◆町』または『○○郡◆◆村』" sqref="T12:AA13"/>
    <dataValidation imeMode="hiragana" allowBlank="1" showInputMessage="1" promptTitle="市区町村入力" prompt="市区町村を全角で入力してください。_x000a_(注)市区町村名について以下の情報のみ入力願います。_x000a_・東京都２３区の場合『○○区』_x000a_・政令指定都市の場合『○○市◆◆区』_x000a_・上記以外の場合『○○市』_x000a_郡の場合『○○郡◆◆町』または『○○郡◆◆村』" sqref="T37:AA38"/>
  </dataValidations>
  <pageMargins left="0.25" right="0.25" top="0.75" bottom="0.75" header="0.3" footer="0.3"/>
  <pageSetup paperSize="9" scale="7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287" yWindow="414" count="2">
        <x14:dataValidation type="list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リスト!$H$2:$H$48</xm:f>
          </x14:formula1>
          <xm:sqref>K12:P13 K37:P38</xm:sqref>
        </x14:dataValidation>
        <x14:dataValidation type="list" allowBlank="1" showInputMessage="1" showErrorMessage="1" errorTitle="入力エラー" error="プルダウンリストから選択、_x000a_もしくは数字を入力してください">
          <x14:formula1>
            <xm:f>リスト!$G$2:$G$21</xm:f>
          </x14:formula1>
          <xm:sqref>W30:X32 AR30:AS32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48"/>
  <sheetViews>
    <sheetView workbookViewId="0">
      <selection activeCell="D38" sqref="D38"/>
    </sheetView>
  </sheetViews>
  <sheetFormatPr defaultRowHeight="13.5"/>
  <cols>
    <col min="1" max="1" width="34.875" bestFit="1" customWidth="1"/>
    <col min="2" max="2" width="59.875" customWidth="1"/>
    <col min="8" max="8" width="12.75" bestFit="1" customWidth="1"/>
  </cols>
  <sheetData>
    <row r="1" spans="1:11">
      <c r="A1" t="s">
        <v>22</v>
      </c>
      <c r="B1" t="s">
        <v>35</v>
      </c>
      <c r="C1" t="s">
        <v>3</v>
      </c>
      <c r="D1" t="s">
        <v>19</v>
      </c>
      <c r="E1" t="s">
        <v>5</v>
      </c>
      <c r="F1" t="s">
        <v>23</v>
      </c>
      <c r="G1" t="s">
        <v>33</v>
      </c>
      <c r="H1" s="35" t="s">
        <v>138</v>
      </c>
      <c r="I1" t="s">
        <v>172</v>
      </c>
      <c r="J1" t="s">
        <v>175</v>
      </c>
      <c r="K1" t="s">
        <v>176</v>
      </c>
    </row>
    <row r="2" spans="1:11">
      <c r="A2" t="s">
        <v>28</v>
      </c>
      <c r="B2" t="s">
        <v>28</v>
      </c>
      <c r="C2">
        <v>2018</v>
      </c>
      <c r="D2">
        <v>1</v>
      </c>
      <c r="E2">
        <v>1</v>
      </c>
      <c r="F2" t="s">
        <v>24</v>
      </c>
      <c r="G2">
        <v>1</v>
      </c>
      <c r="H2" s="35" t="s">
        <v>88</v>
      </c>
      <c r="I2" s="46" t="s">
        <v>166</v>
      </c>
      <c r="J2" s="46" t="s">
        <v>173</v>
      </c>
      <c r="K2" t="s">
        <v>177</v>
      </c>
    </row>
    <row r="3" spans="1:11">
      <c r="A3" t="s">
        <v>26</v>
      </c>
      <c r="B3" t="s">
        <v>186</v>
      </c>
      <c r="C3">
        <v>2019</v>
      </c>
      <c r="D3">
        <v>2</v>
      </c>
      <c r="E3">
        <v>2</v>
      </c>
      <c r="F3" t="s">
        <v>25</v>
      </c>
      <c r="G3">
        <v>2</v>
      </c>
      <c r="H3" s="35" t="s">
        <v>89</v>
      </c>
      <c r="I3" s="46" t="s">
        <v>167</v>
      </c>
      <c r="J3" s="46" t="s">
        <v>150</v>
      </c>
      <c r="K3" t="s">
        <v>178</v>
      </c>
    </row>
    <row r="4" spans="1:11">
      <c r="A4" t="s">
        <v>40</v>
      </c>
      <c r="B4" t="s">
        <v>27</v>
      </c>
      <c r="C4">
        <v>2020</v>
      </c>
      <c r="D4">
        <v>3</v>
      </c>
      <c r="E4">
        <v>3</v>
      </c>
      <c r="G4">
        <v>3</v>
      </c>
      <c r="H4" s="35" t="s">
        <v>90</v>
      </c>
      <c r="I4" s="46" t="s">
        <v>168</v>
      </c>
      <c r="J4" s="46" t="s">
        <v>174</v>
      </c>
      <c r="K4" t="s">
        <v>180</v>
      </c>
    </row>
    <row r="5" spans="1:11">
      <c r="A5" t="s">
        <v>187</v>
      </c>
      <c r="C5">
        <v>2021</v>
      </c>
      <c r="D5">
        <v>4</v>
      </c>
      <c r="E5">
        <v>4</v>
      </c>
      <c r="G5">
        <v>4</v>
      </c>
      <c r="H5" s="35" t="s">
        <v>91</v>
      </c>
      <c r="I5" s="46" t="s">
        <v>169</v>
      </c>
      <c r="J5" s="46" t="s">
        <v>151</v>
      </c>
      <c r="K5" t="s">
        <v>179</v>
      </c>
    </row>
    <row r="6" spans="1:11">
      <c r="C6">
        <v>2022</v>
      </c>
      <c r="D6">
        <v>5</v>
      </c>
      <c r="E6">
        <v>5</v>
      </c>
      <c r="G6">
        <v>5</v>
      </c>
      <c r="H6" s="35" t="s">
        <v>92</v>
      </c>
      <c r="I6" s="46" t="s">
        <v>171</v>
      </c>
      <c r="K6" t="s">
        <v>181</v>
      </c>
    </row>
    <row r="7" spans="1:11">
      <c r="C7">
        <v>2023</v>
      </c>
      <c r="D7">
        <v>6</v>
      </c>
      <c r="E7">
        <v>6</v>
      </c>
      <c r="G7">
        <v>6</v>
      </c>
      <c r="H7" s="35" t="s">
        <v>93</v>
      </c>
      <c r="I7" s="46" t="s">
        <v>170</v>
      </c>
      <c r="K7" t="s">
        <v>182</v>
      </c>
    </row>
    <row r="8" spans="1:11">
      <c r="C8">
        <v>2024</v>
      </c>
      <c r="D8">
        <v>7</v>
      </c>
      <c r="E8">
        <v>7</v>
      </c>
      <c r="G8">
        <v>7</v>
      </c>
      <c r="H8" s="35" t="s">
        <v>74</v>
      </c>
      <c r="K8" t="s">
        <v>183</v>
      </c>
    </row>
    <row r="9" spans="1:11">
      <c r="C9">
        <v>2025</v>
      </c>
      <c r="D9">
        <v>8</v>
      </c>
      <c r="E9">
        <v>8</v>
      </c>
      <c r="G9">
        <v>8</v>
      </c>
      <c r="H9" s="35" t="s">
        <v>98</v>
      </c>
    </row>
    <row r="10" spans="1:11">
      <c r="C10">
        <v>2026</v>
      </c>
      <c r="D10">
        <v>9</v>
      </c>
      <c r="E10">
        <v>9</v>
      </c>
      <c r="G10">
        <v>9</v>
      </c>
      <c r="H10" s="35" t="s">
        <v>87</v>
      </c>
    </row>
    <row r="11" spans="1:11">
      <c r="C11">
        <v>2027</v>
      </c>
      <c r="D11">
        <v>10</v>
      </c>
      <c r="E11">
        <v>10</v>
      </c>
      <c r="G11">
        <v>10</v>
      </c>
      <c r="H11" s="35" t="s">
        <v>76</v>
      </c>
    </row>
    <row r="12" spans="1:11">
      <c r="C12">
        <v>2028</v>
      </c>
      <c r="D12">
        <v>11</v>
      </c>
      <c r="E12">
        <v>11</v>
      </c>
      <c r="G12">
        <v>11</v>
      </c>
      <c r="H12" s="35" t="s">
        <v>97</v>
      </c>
    </row>
    <row r="13" spans="1:11">
      <c r="C13">
        <v>2029</v>
      </c>
      <c r="D13">
        <v>12</v>
      </c>
      <c r="E13">
        <v>12</v>
      </c>
      <c r="G13">
        <v>12</v>
      </c>
      <c r="H13" s="35" t="s">
        <v>94</v>
      </c>
    </row>
    <row r="14" spans="1:11">
      <c r="C14">
        <v>2030</v>
      </c>
      <c r="E14">
        <v>13</v>
      </c>
      <c r="G14">
        <v>13</v>
      </c>
      <c r="H14" s="35" t="s">
        <v>95</v>
      </c>
    </row>
    <row r="15" spans="1:11">
      <c r="E15">
        <v>14</v>
      </c>
      <c r="G15">
        <v>14</v>
      </c>
      <c r="H15" s="35" t="s">
        <v>96</v>
      </c>
    </row>
    <row r="16" spans="1:11">
      <c r="E16">
        <v>15</v>
      </c>
      <c r="G16">
        <v>15</v>
      </c>
      <c r="H16" s="35" t="s">
        <v>101</v>
      </c>
    </row>
    <row r="17" spans="5:8">
      <c r="E17">
        <v>16</v>
      </c>
      <c r="G17">
        <v>16</v>
      </c>
      <c r="H17" s="35" t="s">
        <v>79</v>
      </c>
    </row>
    <row r="18" spans="5:8">
      <c r="E18">
        <v>17</v>
      </c>
      <c r="G18">
        <v>17</v>
      </c>
      <c r="H18" s="35" t="s">
        <v>120</v>
      </c>
    </row>
    <row r="19" spans="5:8">
      <c r="E19">
        <v>18</v>
      </c>
      <c r="G19">
        <v>18</v>
      </c>
      <c r="H19" s="35" t="s">
        <v>99</v>
      </c>
    </row>
    <row r="20" spans="5:8">
      <c r="E20">
        <v>19</v>
      </c>
      <c r="G20">
        <v>19</v>
      </c>
      <c r="H20" s="35" t="s">
        <v>100</v>
      </c>
    </row>
    <row r="21" spans="5:8">
      <c r="E21">
        <v>20</v>
      </c>
      <c r="G21">
        <v>20</v>
      </c>
      <c r="H21" s="35" t="s">
        <v>80</v>
      </c>
    </row>
    <row r="22" spans="5:8">
      <c r="E22">
        <v>21</v>
      </c>
      <c r="H22" s="35" t="s">
        <v>103</v>
      </c>
    </row>
    <row r="23" spans="5:8">
      <c r="E23">
        <v>22</v>
      </c>
      <c r="H23" s="35" t="s">
        <v>102</v>
      </c>
    </row>
    <row r="24" spans="5:8">
      <c r="E24">
        <v>23</v>
      </c>
      <c r="H24" s="35" t="s">
        <v>77</v>
      </c>
    </row>
    <row r="25" spans="5:8">
      <c r="E25">
        <v>24</v>
      </c>
      <c r="H25" s="35" t="s">
        <v>104</v>
      </c>
    </row>
    <row r="26" spans="5:8">
      <c r="E26">
        <v>25</v>
      </c>
      <c r="H26" s="35" t="s">
        <v>106</v>
      </c>
    </row>
    <row r="27" spans="5:8">
      <c r="E27">
        <v>26</v>
      </c>
      <c r="H27" s="35" t="s">
        <v>107</v>
      </c>
    </row>
    <row r="28" spans="5:8">
      <c r="E28">
        <v>27</v>
      </c>
      <c r="H28" s="35" t="s">
        <v>105</v>
      </c>
    </row>
    <row r="29" spans="5:8">
      <c r="E29">
        <v>28</v>
      </c>
      <c r="H29" s="35" t="s">
        <v>86</v>
      </c>
    </row>
    <row r="30" spans="5:8">
      <c r="E30">
        <v>29</v>
      </c>
      <c r="H30" s="35" t="s">
        <v>83</v>
      </c>
    </row>
    <row r="31" spans="5:8">
      <c r="E31">
        <v>30</v>
      </c>
      <c r="H31" s="35" t="s">
        <v>108</v>
      </c>
    </row>
    <row r="32" spans="5:8">
      <c r="E32">
        <v>31</v>
      </c>
      <c r="H32" s="35" t="s">
        <v>109</v>
      </c>
    </row>
    <row r="33" spans="8:8">
      <c r="H33" s="35" t="s">
        <v>110</v>
      </c>
    </row>
    <row r="34" spans="8:8">
      <c r="H34" s="35" t="s">
        <v>75</v>
      </c>
    </row>
    <row r="35" spans="8:8">
      <c r="H35" s="35" t="s">
        <v>111</v>
      </c>
    </row>
    <row r="36" spans="8:8">
      <c r="H36" s="35" t="s">
        <v>81</v>
      </c>
    </row>
    <row r="37" spans="8:8">
      <c r="H37" s="35" t="s">
        <v>85</v>
      </c>
    </row>
    <row r="38" spans="8:8">
      <c r="H38" s="35" t="s">
        <v>112</v>
      </c>
    </row>
    <row r="39" spans="8:8">
      <c r="H39" s="35" t="s">
        <v>113</v>
      </c>
    </row>
    <row r="40" spans="8:8">
      <c r="H40" s="35" t="s">
        <v>114</v>
      </c>
    </row>
    <row r="41" spans="8:8">
      <c r="H41" s="35" t="s">
        <v>115</v>
      </c>
    </row>
    <row r="42" spans="8:8">
      <c r="H42" s="35" t="s">
        <v>116</v>
      </c>
    </row>
    <row r="43" spans="8:8">
      <c r="H43" s="35" t="s">
        <v>84</v>
      </c>
    </row>
    <row r="44" spans="8:8">
      <c r="H44" s="35" t="s">
        <v>117</v>
      </c>
    </row>
    <row r="45" spans="8:8">
      <c r="H45" s="35" t="s">
        <v>82</v>
      </c>
    </row>
    <row r="46" spans="8:8">
      <c r="H46" s="35" t="s">
        <v>118</v>
      </c>
    </row>
    <row r="47" spans="8:8">
      <c r="H47" s="35" t="s">
        <v>119</v>
      </c>
    </row>
    <row r="48" spans="8:8">
      <c r="H48" s="35" t="s">
        <v>78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opLeftCell="A2" workbookViewId="0">
      <selection activeCell="B17" sqref="B17"/>
    </sheetView>
  </sheetViews>
  <sheetFormatPr defaultRowHeight="13.5"/>
  <cols>
    <col min="1" max="1" width="22.5" bestFit="1" customWidth="1"/>
    <col min="2" max="2" width="10.5" bestFit="1" customWidth="1"/>
    <col min="3" max="3" width="14.625" style="24" customWidth="1"/>
    <col min="4" max="4" width="9.5" style="24" bestFit="1" customWidth="1"/>
    <col min="10" max="10" width="11.625" bestFit="1" customWidth="1"/>
    <col min="11" max="11" width="13.75" customWidth="1"/>
  </cols>
  <sheetData>
    <row r="1" spans="1:12">
      <c r="J1" s="23" t="s">
        <v>44</v>
      </c>
      <c r="K1" s="23"/>
      <c r="L1" s="23"/>
    </row>
    <row r="2" spans="1:12" ht="18.75">
      <c r="A2" t="s">
        <v>45</v>
      </c>
      <c r="B2" t="str">
        <f>別紙①_カメラ申込書!J7&amp;"/"&amp;別紙①_カメラ申込書!O7&amp;"/"&amp;別紙①_カメラ申込書!T7</f>
        <v>//</v>
      </c>
      <c r="C2" s="25"/>
      <c r="J2" s="21">
        <v>42736</v>
      </c>
      <c r="K2" s="22" t="s">
        <v>47</v>
      </c>
      <c r="L2" s="22" t="s">
        <v>48</v>
      </c>
    </row>
    <row r="3" spans="1:12" ht="18.75">
      <c r="C3" s="25"/>
      <c r="J3" s="21">
        <v>42737</v>
      </c>
      <c r="K3" s="22" t="s">
        <v>49</v>
      </c>
      <c r="L3" s="22" t="s">
        <v>50</v>
      </c>
    </row>
    <row r="4" spans="1:12" ht="18.75">
      <c r="B4" s="24"/>
      <c r="J4" s="21">
        <v>42744</v>
      </c>
      <c r="K4" s="22" t="s">
        <v>51</v>
      </c>
      <c r="L4" s="22" t="s">
        <v>50</v>
      </c>
    </row>
    <row r="5" spans="1:12" ht="18.75">
      <c r="A5" t="s">
        <v>46</v>
      </c>
      <c r="B5" s="24" t="e">
        <f>WORKDAY(B2,4,J2:J252)</f>
        <v>#VALUE!</v>
      </c>
      <c r="J5" s="21">
        <v>42777</v>
      </c>
      <c r="K5" s="22" t="s">
        <v>52</v>
      </c>
      <c r="L5" s="22" t="s">
        <v>53</v>
      </c>
    </row>
    <row r="6" spans="1:12" ht="18.75">
      <c r="A6" t="s">
        <v>124</v>
      </c>
      <c r="B6" s="24" t="e">
        <f>WORKDAY(B2,4+3,J2:J252)</f>
        <v>#VALUE!</v>
      </c>
      <c r="J6" s="21">
        <v>42814</v>
      </c>
      <c r="K6" s="22" t="s">
        <v>54</v>
      </c>
      <c r="L6" s="22" t="s">
        <v>50</v>
      </c>
    </row>
    <row r="7" spans="1:12" ht="18.75">
      <c r="A7" t="s">
        <v>72</v>
      </c>
      <c r="B7" s="24" t="e">
        <f>WORKDAY(B2,4+1,J2:J252)</f>
        <v>#VALUE!</v>
      </c>
      <c r="J7" s="21">
        <v>42854</v>
      </c>
      <c r="K7" s="22" t="s">
        <v>55</v>
      </c>
      <c r="L7" s="22" t="s">
        <v>53</v>
      </c>
    </row>
    <row r="8" spans="1:12" ht="18.75">
      <c r="A8" t="s">
        <v>125</v>
      </c>
      <c r="B8" s="24" t="e">
        <f>WORKDAY(B2,4+1+3,J2:J252)</f>
        <v>#VALUE!</v>
      </c>
      <c r="J8" s="21">
        <v>42858</v>
      </c>
      <c r="K8" s="22" t="s">
        <v>56</v>
      </c>
      <c r="L8" s="22" t="s">
        <v>57</v>
      </c>
    </row>
    <row r="9" spans="1:12" ht="18.75">
      <c r="A9" t="s">
        <v>73</v>
      </c>
      <c r="B9" s="24" t="e">
        <f>B2+90</f>
        <v>#VALUE!</v>
      </c>
      <c r="J9" s="21">
        <v>42859</v>
      </c>
      <c r="K9" s="22" t="s">
        <v>58</v>
      </c>
      <c r="L9" s="22" t="s">
        <v>59</v>
      </c>
    </row>
    <row r="10" spans="1:12" ht="18.75">
      <c r="J10" s="21">
        <v>42860</v>
      </c>
      <c r="K10" s="22" t="s">
        <v>60</v>
      </c>
      <c r="L10" s="22" t="s">
        <v>61</v>
      </c>
    </row>
    <row r="11" spans="1:12" ht="18.75">
      <c r="A11" t="s">
        <v>121</v>
      </c>
      <c r="B11" t="str">
        <f>別紙①_カメラ申込書!J33&amp;"/"&amp;別紙①_カメラ申込書!O33&amp;"/"&amp;別紙①_カメラ申込書!T33</f>
        <v>//</v>
      </c>
      <c r="J11" s="21">
        <v>42933</v>
      </c>
      <c r="K11" s="22" t="s">
        <v>62</v>
      </c>
      <c r="L11" s="22" t="s">
        <v>50</v>
      </c>
    </row>
    <row r="12" spans="1:12" ht="18.75">
      <c r="A12" t="s">
        <v>122</v>
      </c>
      <c r="B12" t="e">
        <f>別紙①_カメラ申込書!#REF!&amp;"/"&amp;別紙①_カメラ申込書!#REF!&amp;"/"&amp;別紙①_カメラ申込書!#REF!</f>
        <v>#REF!</v>
      </c>
      <c r="J12" s="21">
        <v>42958</v>
      </c>
      <c r="K12" s="22" t="s">
        <v>63</v>
      </c>
      <c r="L12" s="22" t="s">
        <v>61</v>
      </c>
    </row>
    <row r="13" spans="1:12" ht="18.75">
      <c r="A13" t="s">
        <v>123</v>
      </c>
      <c r="B13" t="e">
        <f>別紙①_カメラ申込書!#REF!&amp;"/"&amp;別紙①_カメラ申込書!#REF!&amp;"/"&amp;別紙①_カメラ申込書!#REF!</f>
        <v>#REF!</v>
      </c>
      <c r="J13" s="21">
        <v>42996</v>
      </c>
      <c r="K13" s="22" t="s">
        <v>64</v>
      </c>
      <c r="L13" s="22" t="s">
        <v>50</v>
      </c>
    </row>
    <row r="14" spans="1:12" ht="18.75">
      <c r="J14" s="21">
        <v>43001</v>
      </c>
      <c r="K14" s="22" t="s">
        <v>65</v>
      </c>
      <c r="L14" s="22" t="s">
        <v>53</v>
      </c>
    </row>
    <row r="15" spans="1:12" ht="18.75">
      <c r="A15" t="s">
        <v>131</v>
      </c>
      <c r="B15" s="24" t="str">
        <f>別紙①_カメラ申込書!BK33</f>
        <v/>
      </c>
      <c r="J15" s="21">
        <v>43017</v>
      </c>
      <c r="K15" s="22" t="s">
        <v>66</v>
      </c>
      <c r="L15" s="22" t="s">
        <v>50</v>
      </c>
    </row>
    <row r="16" spans="1:12" ht="18.75">
      <c r="A16" t="s">
        <v>132</v>
      </c>
      <c r="B16" s="24" t="e">
        <f>WORKDAY(B15,2,J2:J252)</f>
        <v>#VALUE!</v>
      </c>
      <c r="J16" s="21">
        <v>43042</v>
      </c>
      <c r="K16" s="22" t="s">
        <v>67</v>
      </c>
      <c r="L16" s="22" t="s">
        <v>61</v>
      </c>
    </row>
    <row r="17" spans="1:12" ht="18.75">
      <c r="A17" t="s">
        <v>133</v>
      </c>
      <c r="B17" s="24" t="e">
        <f>WORKDAY(B15,2,J2:J252)</f>
        <v>#VALUE!</v>
      </c>
      <c r="J17" s="21">
        <v>43062</v>
      </c>
      <c r="K17" s="22" t="s">
        <v>68</v>
      </c>
      <c r="L17" s="22" t="s">
        <v>59</v>
      </c>
    </row>
    <row r="18" spans="1:12" ht="18.75">
      <c r="J18" s="21">
        <v>43092</v>
      </c>
      <c r="K18" s="22" t="s">
        <v>69</v>
      </c>
      <c r="L18" s="22" t="s">
        <v>53</v>
      </c>
    </row>
    <row r="19" spans="1:12" ht="18.75">
      <c r="J19" s="21">
        <v>43101</v>
      </c>
      <c r="K19" s="22" t="s">
        <v>47</v>
      </c>
      <c r="L19" s="22" t="s">
        <v>50</v>
      </c>
    </row>
    <row r="20" spans="1:12" ht="18.75">
      <c r="B20" s="28"/>
      <c r="J20" s="21">
        <v>43108</v>
      </c>
      <c r="K20" s="22" t="s">
        <v>51</v>
      </c>
      <c r="L20" s="22" t="s">
        <v>50</v>
      </c>
    </row>
    <row r="21" spans="1:12" ht="18.75">
      <c r="J21" s="21">
        <v>43142</v>
      </c>
      <c r="K21" s="22" t="s">
        <v>52</v>
      </c>
      <c r="L21" s="22" t="s">
        <v>48</v>
      </c>
    </row>
    <row r="22" spans="1:12" ht="18.75">
      <c r="J22" s="21">
        <v>43143</v>
      </c>
      <c r="K22" s="22" t="s">
        <v>49</v>
      </c>
      <c r="L22" s="22" t="s">
        <v>50</v>
      </c>
    </row>
    <row r="23" spans="1:12" ht="18.75">
      <c r="J23" s="21">
        <v>43180</v>
      </c>
      <c r="K23" s="22" t="s">
        <v>54</v>
      </c>
      <c r="L23" s="22" t="s">
        <v>57</v>
      </c>
    </row>
    <row r="24" spans="1:12" ht="18.75">
      <c r="J24" s="21">
        <v>43219</v>
      </c>
      <c r="K24" s="22" t="s">
        <v>55</v>
      </c>
      <c r="L24" s="22" t="s">
        <v>48</v>
      </c>
    </row>
    <row r="25" spans="1:12" ht="18.75">
      <c r="J25" s="21">
        <v>43220</v>
      </c>
      <c r="K25" s="22" t="s">
        <v>49</v>
      </c>
      <c r="L25" s="22" t="s">
        <v>50</v>
      </c>
    </row>
    <row r="26" spans="1:12" ht="18.75">
      <c r="J26" s="21">
        <v>43223</v>
      </c>
      <c r="K26" s="22" t="s">
        <v>56</v>
      </c>
      <c r="L26" s="22" t="s">
        <v>59</v>
      </c>
    </row>
    <row r="27" spans="1:12" ht="18.75">
      <c r="J27" s="21">
        <v>43224</v>
      </c>
      <c r="K27" s="22" t="s">
        <v>58</v>
      </c>
      <c r="L27" s="22" t="s">
        <v>61</v>
      </c>
    </row>
    <row r="28" spans="1:12" ht="18.75">
      <c r="J28" s="21">
        <v>43225</v>
      </c>
      <c r="K28" s="22" t="s">
        <v>60</v>
      </c>
      <c r="L28" s="22" t="s">
        <v>53</v>
      </c>
    </row>
    <row r="29" spans="1:12" ht="18.75">
      <c r="J29" s="21">
        <v>43297</v>
      </c>
      <c r="K29" s="22" t="s">
        <v>62</v>
      </c>
      <c r="L29" s="22" t="s">
        <v>50</v>
      </c>
    </row>
    <row r="30" spans="1:12" ht="18.75">
      <c r="J30" s="21">
        <v>43323</v>
      </c>
      <c r="K30" s="22" t="s">
        <v>63</v>
      </c>
      <c r="L30" s="22" t="s">
        <v>53</v>
      </c>
    </row>
    <row r="31" spans="1:12" ht="18.75">
      <c r="J31" s="21">
        <v>43360</v>
      </c>
      <c r="K31" s="22" t="s">
        <v>64</v>
      </c>
      <c r="L31" s="22" t="s">
        <v>50</v>
      </c>
    </row>
    <row r="32" spans="1:12" ht="18.75">
      <c r="J32" s="21">
        <v>43366</v>
      </c>
      <c r="K32" s="22" t="s">
        <v>65</v>
      </c>
      <c r="L32" s="22" t="s">
        <v>48</v>
      </c>
    </row>
    <row r="33" spans="10:12" ht="18.75">
      <c r="J33" s="21">
        <v>43367</v>
      </c>
      <c r="K33" s="22" t="s">
        <v>49</v>
      </c>
      <c r="L33" s="22" t="s">
        <v>50</v>
      </c>
    </row>
    <row r="34" spans="10:12" ht="18.75">
      <c r="J34" s="21">
        <v>43381</v>
      </c>
      <c r="K34" s="22" t="s">
        <v>66</v>
      </c>
      <c r="L34" s="22" t="s">
        <v>50</v>
      </c>
    </row>
    <row r="35" spans="10:12" ht="18.75">
      <c r="J35" s="21">
        <v>43407</v>
      </c>
      <c r="K35" s="22" t="s">
        <v>67</v>
      </c>
      <c r="L35" s="22" t="s">
        <v>53</v>
      </c>
    </row>
    <row r="36" spans="10:12" ht="18.75">
      <c r="J36" s="21">
        <v>43427</v>
      </c>
      <c r="K36" s="22" t="s">
        <v>68</v>
      </c>
      <c r="L36" s="22" t="s">
        <v>61</v>
      </c>
    </row>
    <row r="37" spans="10:12" ht="18.75">
      <c r="J37" s="21">
        <v>43457</v>
      </c>
      <c r="K37" s="22" t="s">
        <v>69</v>
      </c>
      <c r="L37" s="22" t="s">
        <v>48</v>
      </c>
    </row>
    <row r="38" spans="10:12" ht="18.75">
      <c r="J38" s="21">
        <v>43458</v>
      </c>
      <c r="K38" s="22" t="s">
        <v>49</v>
      </c>
      <c r="L38" s="22" t="s">
        <v>50</v>
      </c>
    </row>
    <row r="39" spans="10:12" ht="18.75">
      <c r="J39" s="21">
        <v>43466</v>
      </c>
      <c r="K39" s="22" t="s">
        <v>47</v>
      </c>
      <c r="L39" s="22" t="s">
        <v>70</v>
      </c>
    </row>
    <row r="40" spans="10:12" ht="18.75">
      <c r="J40" s="21">
        <v>43479</v>
      </c>
      <c r="K40" s="22" t="s">
        <v>51</v>
      </c>
      <c r="L40" s="22" t="s">
        <v>50</v>
      </c>
    </row>
    <row r="41" spans="10:12" ht="18.75">
      <c r="J41" s="21">
        <v>43507</v>
      </c>
      <c r="K41" s="22" t="s">
        <v>52</v>
      </c>
      <c r="L41" s="22" t="s">
        <v>50</v>
      </c>
    </row>
    <row r="42" spans="10:12" ht="18.75">
      <c r="J42" s="21">
        <v>43545</v>
      </c>
      <c r="K42" s="22" t="s">
        <v>54</v>
      </c>
      <c r="L42" s="22" t="s">
        <v>59</v>
      </c>
    </row>
    <row r="43" spans="10:12" ht="18.75">
      <c r="J43" s="21">
        <v>43584</v>
      </c>
      <c r="K43" s="22" t="s">
        <v>55</v>
      </c>
      <c r="L43" s="22" t="s">
        <v>50</v>
      </c>
    </row>
    <row r="44" spans="10:12" ht="18.75">
      <c r="J44" s="21">
        <v>43588</v>
      </c>
      <c r="K44" s="22" t="s">
        <v>56</v>
      </c>
      <c r="L44" s="22" t="s">
        <v>61</v>
      </c>
    </row>
    <row r="45" spans="10:12" ht="18.75">
      <c r="J45" s="21">
        <v>43589</v>
      </c>
      <c r="K45" s="22" t="s">
        <v>58</v>
      </c>
      <c r="L45" s="22" t="s">
        <v>53</v>
      </c>
    </row>
    <row r="46" spans="10:12" ht="18.75">
      <c r="J46" s="21">
        <v>43590</v>
      </c>
      <c r="K46" s="22" t="s">
        <v>60</v>
      </c>
      <c r="L46" s="22" t="s">
        <v>48</v>
      </c>
    </row>
    <row r="47" spans="10:12" ht="18.75">
      <c r="J47" s="21">
        <v>43591</v>
      </c>
      <c r="K47" s="22" t="s">
        <v>49</v>
      </c>
      <c r="L47" s="22" t="s">
        <v>50</v>
      </c>
    </row>
    <row r="48" spans="10:12" ht="18.75">
      <c r="J48" s="21">
        <v>43661</v>
      </c>
      <c r="K48" s="22" t="s">
        <v>62</v>
      </c>
      <c r="L48" s="22" t="s">
        <v>50</v>
      </c>
    </row>
    <row r="49" spans="10:12" ht="18.75">
      <c r="J49" s="21">
        <v>43688</v>
      </c>
      <c r="K49" s="22" t="s">
        <v>63</v>
      </c>
      <c r="L49" s="22" t="s">
        <v>48</v>
      </c>
    </row>
    <row r="50" spans="10:12" ht="18.75">
      <c r="J50" s="21">
        <v>43689</v>
      </c>
      <c r="K50" s="22" t="s">
        <v>49</v>
      </c>
      <c r="L50" s="22" t="s">
        <v>50</v>
      </c>
    </row>
    <row r="51" spans="10:12" ht="18.75">
      <c r="J51" s="21">
        <v>43724</v>
      </c>
      <c r="K51" s="22" t="s">
        <v>64</v>
      </c>
      <c r="L51" s="22" t="s">
        <v>50</v>
      </c>
    </row>
    <row r="52" spans="10:12" ht="18.75">
      <c r="J52" s="21">
        <v>43731</v>
      </c>
      <c r="K52" s="22" t="s">
        <v>65</v>
      </c>
      <c r="L52" s="22" t="s">
        <v>50</v>
      </c>
    </row>
    <row r="53" spans="10:12" ht="18.75">
      <c r="J53" s="21">
        <v>43752</v>
      </c>
      <c r="K53" s="22" t="s">
        <v>66</v>
      </c>
      <c r="L53" s="22" t="s">
        <v>50</v>
      </c>
    </row>
    <row r="54" spans="10:12" ht="18.75">
      <c r="J54" s="21">
        <v>43772</v>
      </c>
      <c r="K54" s="22" t="s">
        <v>67</v>
      </c>
      <c r="L54" s="22" t="s">
        <v>48</v>
      </c>
    </row>
    <row r="55" spans="10:12" ht="18.75">
      <c r="J55" s="21">
        <v>43773</v>
      </c>
      <c r="K55" s="22" t="s">
        <v>49</v>
      </c>
      <c r="L55" s="22" t="s">
        <v>50</v>
      </c>
    </row>
    <row r="56" spans="10:12" ht="18.75">
      <c r="J56" s="21">
        <v>43792</v>
      </c>
      <c r="K56" s="22" t="s">
        <v>68</v>
      </c>
      <c r="L56" s="22" t="s">
        <v>53</v>
      </c>
    </row>
    <row r="57" spans="10:12" ht="18.75">
      <c r="J57" s="21">
        <v>43822</v>
      </c>
      <c r="K57" s="22" t="s">
        <v>69</v>
      </c>
      <c r="L57" s="22" t="s">
        <v>50</v>
      </c>
    </row>
    <row r="58" spans="10:12" ht="18.75">
      <c r="J58" s="21">
        <v>43831</v>
      </c>
      <c r="K58" s="22" t="s">
        <v>47</v>
      </c>
      <c r="L58" s="22" t="s">
        <v>57</v>
      </c>
    </row>
    <row r="59" spans="10:12" ht="18.75">
      <c r="J59" s="21">
        <v>43843</v>
      </c>
      <c r="K59" s="22" t="s">
        <v>51</v>
      </c>
      <c r="L59" s="22" t="s">
        <v>50</v>
      </c>
    </row>
    <row r="60" spans="10:12" ht="18.75">
      <c r="J60" s="21">
        <v>43872</v>
      </c>
      <c r="K60" s="22" t="s">
        <v>52</v>
      </c>
      <c r="L60" s="22" t="s">
        <v>70</v>
      </c>
    </row>
    <row r="61" spans="10:12" ht="18.75">
      <c r="J61" s="21">
        <v>43910</v>
      </c>
      <c r="K61" s="22" t="s">
        <v>54</v>
      </c>
      <c r="L61" s="22" t="s">
        <v>61</v>
      </c>
    </row>
    <row r="62" spans="10:12" ht="18.75">
      <c r="J62" s="21">
        <v>43950</v>
      </c>
      <c r="K62" s="22" t="s">
        <v>55</v>
      </c>
      <c r="L62" s="22" t="s">
        <v>57</v>
      </c>
    </row>
    <row r="63" spans="10:12" ht="18.75">
      <c r="J63" s="21">
        <v>43954</v>
      </c>
      <c r="K63" s="22" t="s">
        <v>56</v>
      </c>
      <c r="L63" s="22" t="s">
        <v>48</v>
      </c>
    </row>
    <row r="64" spans="10:12" ht="18.75">
      <c r="J64" s="21">
        <v>43955</v>
      </c>
      <c r="K64" s="22" t="s">
        <v>58</v>
      </c>
      <c r="L64" s="22" t="s">
        <v>50</v>
      </c>
    </row>
    <row r="65" spans="10:12" ht="18.75">
      <c r="J65" s="21">
        <v>43956</v>
      </c>
      <c r="K65" s="22" t="s">
        <v>60</v>
      </c>
      <c r="L65" s="22" t="s">
        <v>70</v>
      </c>
    </row>
    <row r="66" spans="10:12" ht="18.75">
      <c r="J66" s="21">
        <v>43957</v>
      </c>
      <c r="K66" s="22" t="s">
        <v>49</v>
      </c>
      <c r="L66" s="22" t="s">
        <v>57</v>
      </c>
    </row>
    <row r="67" spans="10:12" ht="18.75">
      <c r="J67" s="21">
        <v>44032</v>
      </c>
      <c r="K67" s="22" t="s">
        <v>62</v>
      </c>
      <c r="L67" s="22" t="s">
        <v>50</v>
      </c>
    </row>
    <row r="68" spans="10:12" ht="18.75">
      <c r="J68" s="21">
        <v>44054</v>
      </c>
      <c r="K68" s="22" t="s">
        <v>63</v>
      </c>
      <c r="L68" s="22" t="s">
        <v>70</v>
      </c>
    </row>
    <row r="69" spans="10:12" ht="18.75">
      <c r="J69" s="21">
        <v>44095</v>
      </c>
      <c r="K69" s="22" t="s">
        <v>64</v>
      </c>
      <c r="L69" s="22" t="s">
        <v>50</v>
      </c>
    </row>
    <row r="70" spans="10:12" ht="18.75">
      <c r="J70" s="21">
        <v>44096</v>
      </c>
      <c r="K70" s="22" t="s">
        <v>65</v>
      </c>
      <c r="L70" s="22" t="s">
        <v>70</v>
      </c>
    </row>
    <row r="71" spans="10:12" ht="18.75">
      <c r="J71" s="21">
        <v>44116</v>
      </c>
      <c r="K71" s="22" t="s">
        <v>66</v>
      </c>
      <c r="L71" s="22" t="s">
        <v>50</v>
      </c>
    </row>
    <row r="72" spans="10:12" ht="18.75">
      <c r="J72" s="21">
        <v>44138</v>
      </c>
      <c r="K72" s="22" t="s">
        <v>67</v>
      </c>
      <c r="L72" s="22" t="s">
        <v>70</v>
      </c>
    </row>
    <row r="73" spans="10:12" ht="18.75">
      <c r="J73" s="21">
        <v>44158</v>
      </c>
      <c r="K73" s="22" t="s">
        <v>68</v>
      </c>
      <c r="L73" s="22" t="s">
        <v>50</v>
      </c>
    </row>
    <row r="74" spans="10:12" ht="18.75">
      <c r="J74" s="21">
        <v>44188</v>
      </c>
      <c r="K74" s="22" t="s">
        <v>69</v>
      </c>
      <c r="L74" s="22" t="s">
        <v>57</v>
      </c>
    </row>
    <row r="75" spans="10:12" ht="18.75">
      <c r="J75" s="21">
        <v>44197</v>
      </c>
      <c r="K75" s="22" t="s">
        <v>47</v>
      </c>
      <c r="L75" s="22" t="s">
        <v>61</v>
      </c>
    </row>
    <row r="76" spans="10:12" ht="18.75">
      <c r="J76" s="21">
        <v>44207</v>
      </c>
      <c r="K76" s="22" t="s">
        <v>51</v>
      </c>
      <c r="L76" s="22" t="s">
        <v>50</v>
      </c>
    </row>
    <row r="77" spans="10:12" ht="18.75">
      <c r="J77" s="21">
        <v>44238</v>
      </c>
      <c r="K77" s="22" t="s">
        <v>52</v>
      </c>
      <c r="L77" s="22" t="s">
        <v>59</v>
      </c>
    </row>
    <row r="78" spans="10:12" ht="18.75">
      <c r="J78" s="21">
        <v>44275</v>
      </c>
      <c r="K78" s="22" t="s">
        <v>54</v>
      </c>
      <c r="L78" s="22" t="s">
        <v>53</v>
      </c>
    </row>
    <row r="79" spans="10:12" ht="18.75">
      <c r="J79" s="21">
        <v>44315</v>
      </c>
      <c r="K79" s="22" t="s">
        <v>55</v>
      </c>
      <c r="L79" s="22" t="s">
        <v>59</v>
      </c>
    </row>
    <row r="80" spans="10:12" ht="18.75">
      <c r="J80" s="21">
        <v>44319</v>
      </c>
      <c r="K80" s="22" t="s">
        <v>56</v>
      </c>
      <c r="L80" s="22" t="s">
        <v>50</v>
      </c>
    </row>
    <row r="81" spans="10:12" ht="18.75">
      <c r="J81" s="21">
        <v>44320</v>
      </c>
      <c r="K81" s="22" t="s">
        <v>58</v>
      </c>
      <c r="L81" s="22" t="s">
        <v>70</v>
      </c>
    </row>
    <row r="82" spans="10:12" ht="18.75">
      <c r="J82" s="21">
        <v>44321</v>
      </c>
      <c r="K82" s="22" t="s">
        <v>60</v>
      </c>
      <c r="L82" s="22" t="s">
        <v>57</v>
      </c>
    </row>
    <row r="83" spans="10:12" ht="18.75">
      <c r="J83" s="21">
        <v>44396</v>
      </c>
      <c r="K83" s="22" t="s">
        <v>62</v>
      </c>
      <c r="L83" s="22" t="s">
        <v>50</v>
      </c>
    </row>
    <row r="84" spans="10:12" ht="18.75">
      <c r="J84" s="21">
        <v>44419</v>
      </c>
      <c r="K84" s="22" t="s">
        <v>63</v>
      </c>
      <c r="L84" s="22" t="s">
        <v>57</v>
      </c>
    </row>
    <row r="85" spans="10:12" ht="18.75">
      <c r="J85" s="21">
        <v>44459</v>
      </c>
      <c r="K85" s="22" t="s">
        <v>64</v>
      </c>
      <c r="L85" s="22" t="s">
        <v>50</v>
      </c>
    </row>
    <row r="86" spans="10:12" ht="18.75">
      <c r="J86" s="21">
        <v>44462</v>
      </c>
      <c r="K86" s="22" t="s">
        <v>65</v>
      </c>
      <c r="L86" s="22" t="s">
        <v>59</v>
      </c>
    </row>
    <row r="87" spans="10:12" ht="18.75">
      <c r="J87" s="21">
        <v>44480</v>
      </c>
      <c r="K87" s="22" t="s">
        <v>66</v>
      </c>
      <c r="L87" s="22" t="s">
        <v>50</v>
      </c>
    </row>
    <row r="88" spans="10:12" ht="18.75">
      <c r="J88" s="21">
        <v>44503</v>
      </c>
      <c r="K88" s="22" t="s">
        <v>67</v>
      </c>
      <c r="L88" s="22" t="s">
        <v>57</v>
      </c>
    </row>
    <row r="89" spans="10:12" ht="18.75">
      <c r="J89" s="21">
        <v>44523</v>
      </c>
      <c r="K89" s="22" t="s">
        <v>68</v>
      </c>
      <c r="L89" s="22" t="s">
        <v>70</v>
      </c>
    </row>
    <row r="90" spans="10:12" ht="18.75">
      <c r="J90" s="21">
        <v>44553</v>
      </c>
      <c r="K90" s="22" t="s">
        <v>69</v>
      </c>
      <c r="L90" s="22" t="s">
        <v>59</v>
      </c>
    </row>
    <row r="91" spans="10:12" ht="18.75">
      <c r="J91" s="21">
        <v>44562</v>
      </c>
      <c r="K91" s="22" t="s">
        <v>47</v>
      </c>
      <c r="L91" s="22" t="s">
        <v>53</v>
      </c>
    </row>
    <row r="92" spans="10:12" ht="18.75">
      <c r="J92" s="21">
        <v>44571</v>
      </c>
      <c r="K92" s="22" t="s">
        <v>51</v>
      </c>
      <c r="L92" s="22" t="s">
        <v>50</v>
      </c>
    </row>
    <row r="93" spans="10:12" ht="18.75">
      <c r="J93" s="21">
        <v>44603</v>
      </c>
      <c r="K93" s="22" t="s">
        <v>52</v>
      </c>
      <c r="L93" s="22" t="s">
        <v>61</v>
      </c>
    </row>
    <row r="94" spans="10:12" ht="18.75">
      <c r="J94" s="21">
        <v>44641</v>
      </c>
      <c r="K94" s="22" t="s">
        <v>54</v>
      </c>
      <c r="L94" s="22" t="s">
        <v>50</v>
      </c>
    </row>
    <row r="95" spans="10:12" ht="18.75">
      <c r="J95" s="21">
        <v>44680</v>
      </c>
      <c r="K95" s="22" t="s">
        <v>55</v>
      </c>
      <c r="L95" s="22" t="s">
        <v>61</v>
      </c>
    </row>
    <row r="96" spans="10:12" ht="18.75">
      <c r="J96" s="21">
        <v>44684</v>
      </c>
      <c r="K96" s="22" t="s">
        <v>56</v>
      </c>
      <c r="L96" s="22" t="s">
        <v>70</v>
      </c>
    </row>
    <row r="97" spans="10:12" ht="18.75">
      <c r="J97" s="21">
        <v>44685</v>
      </c>
      <c r="K97" s="22" t="s">
        <v>58</v>
      </c>
      <c r="L97" s="22" t="s">
        <v>57</v>
      </c>
    </row>
    <row r="98" spans="10:12" ht="18.75">
      <c r="J98" s="21">
        <v>44686</v>
      </c>
      <c r="K98" s="22" t="s">
        <v>60</v>
      </c>
      <c r="L98" s="22" t="s">
        <v>59</v>
      </c>
    </row>
    <row r="99" spans="10:12" ht="18.75">
      <c r="J99" s="21">
        <v>44760</v>
      </c>
      <c r="K99" s="22" t="s">
        <v>62</v>
      </c>
      <c r="L99" s="22" t="s">
        <v>50</v>
      </c>
    </row>
    <row r="100" spans="10:12" ht="18.75">
      <c r="J100" s="21">
        <v>44784</v>
      </c>
      <c r="K100" s="22" t="s">
        <v>63</v>
      </c>
      <c r="L100" s="22" t="s">
        <v>59</v>
      </c>
    </row>
    <row r="101" spans="10:12" ht="18.75">
      <c r="J101" s="21">
        <v>44823</v>
      </c>
      <c r="K101" s="22" t="s">
        <v>64</v>
      </c>
      <c r="L101" s="22" t="s">
        <v>50</v>
      </c>
    </row>
    <row r="102" spans="10:12" ht="18.75">
      <c r="J102" s="21">
        <v>44827</v>
      </c>
      <c r="K102" s="22" t="s">
        <v>65</v>
      </c>
      <c r="L102" s="22" t="s">
        <v>61</v>
      </c>
    </row>
    <row r="103" spans="10:12" ht="18.75">
      <c r="J103" s="21">
        <v>44844</v>
      </c>
      <c r="K103" s="22" t="s">
        <v>66</v>
      </c>
      <c r="L103" s="22" t="s">
        <v>50</v>
      </c>
    </row>
    <row r="104" spans="10:12" ht="18.75">
      <c r="J104" s="21">
        <v>44868</v>
      </c>
      <c r="K104" s="22" t="s">
        <v>67</v>
      </c>
      <c r="L104" s="22" t="s">
        <v>59</v>
      </c>
    </row>
    <row r="105" spans="10:12" ht="18.75">
      <c r="J105" s="21">
        <v>44888</v>
      </c>
      <c r="K105" s="22" t="s">
        <v>68</v>
      </c>
      <c r="L105" s="22" t="s">
        <v>57</v>
      </c>
    </row>
    <row r="106" spans="10:12" ht="18.75">
      <c r="J106" s="21">
        <v>44918</v>
      </c>
      <c r="K106" s="22" t="s">
        <v>69</v>
      </c>
      <c r="L106" s="22" t="s">
        <v>61</v>
      </c>
    </row>
    <row r="107" spans="10:12" ht="18.75">
      <c r="J107" s="21">
        <v>44927</v>
      </c>
      <c r="K107" s="22" t="s">
        <v>47</v>
      </c>
      <c r="L107" s="22" t="s">
        <v>48</v>
      </c>
    </row>
    <row r="108" spans="10:12" ht="18.75">
      <c r="J108" s="21">
        <v>44928</v>
      </c>
      <c r="K108" s="22" t="s">
        <v>49</v>
      </c>
      <c r="L108" s="22" t="s">
        <v>50</v>
      </c>
    </row>
    <row r="109" spans="10:12" ht="18.75">
      <c r="J109" s="21">
        <v>44935</v>
      </c>
      <c r="K109" s="22" t="s">
        <v>51</v>
      </c>
      <c r="L109" s="22" t="s">
        <v>50</v>
      </c>
    </row>
    <row r="110" spans="10:12" ht="18.75">
      <c r="J110" s="21">
        <v>44968</v>
      </c>
      <c r="K110" s="22" t="s">
        <v>52</v>
      </c>
      <c r="L110" s="22" t="s">
        <v>53</v>
      </c>
    </row>
    <row r="111" spans="10:12" ht="18.75">
      <c r="J111" s="21">
        <v>45006</v>
      </c>
      <c r="K111" s="22" t="s">
        <v>54</v>
      </c>
      <c r="L111" s="22" t="s">
        <v>70</v>
      </c>
    </row>
    <row r="112" spans="10:12" ht="18.75">
      <c r="J112" s="21">
        <v>45045</v>
      </c>
      <c r="K112" s="22" t="s">
        <v>55</v>
      </c>
      <c r="L112" s="22" t="s">
        <v>53</v>
      </c>
    </row>
    <row r="113" spans="10:12" ht="18.75">
      <c r="J113" s="21">
        <v>45049</v>
      </c>
      <c r="K113" s="22" t="s">
        <v>56</v>
      </c>
      <c r="L113" s="22" t="s">
        <v>57</v>
      </c>
    </row>
    <row r="114" spans="10:12" ht="18.75">
      <c r="J114" s="21">
        <v>45050</v>
      </c>
      <c r="K114" s="22" t="s">
        <v>58</v>
      </c>
      <c r="L114" s="22" t="s">
        <v>59</v>
      </c>
    </row>
    <row r="115" spans="10:12" ht="18.75">
      <c r="J115" s="21">
        <v>45051</v>
      </c>
      <c r="K115" s="22" t="s">
        <v>60</v>
      </c>
      <c r="L115" s="22" t="s">
        <v>61</v>
      </c>
    </row>
    <row r="116" spans="10:12" ht="18.75">
      <c r="J116" s="21">
        <v>45124</v>
      </c>
      <c r="K116" s="22" t="s">
        <v>62</v>
      </c>
      <c r="L116" s="22" t="s">
        <v>50</v>
      </c>
    </row>
    <row r="117" spans="10:12" ht="18.75">
      <c r="J117" s="21">
        <v>45149</v>
      </c>
      <c r="K117" s="22" t="s">
        <v>63</v>
      </c>
      <c r="L117" s="22" t="s">
        <v>61</v>
      </c>
    </row>
    <row r="118" spans="10:12" ht="18.75">
      <c r="J118" s="21">
        <v>45187</v>
      </c>
      <c r="K118" s="22" t="s">
        <v>64</v>
      </c>
      <c r="L118" s="22" t="s">
        <v>50</v>
      </c>
    </row>
    <row r="119" spans="10:12" ht="18.75">
      <c r="J119" s="21">
        <v>45192</v>
      </c>
      <c r="K119" s="22" t="s">
        <v>65</v>
      </c>
      <c r="L119" s="22" t="s">
        <v>53</v>
      </c>
    </row>
    <row r="120" spans="10:12" ht="18.75">
      <c r="J120" s="21">
        <v>45208</v>
      </c>
      <c r="K120" s="22" t="s">
        <v>66</v>
      </c>
      <c r="L120" s="22" t="s">
        <v>50</v>
      </c>
    </row>
    <row r="121" spans="10:12" ht="18.75">
      <c r="J121" s="21">
        <v>45233</v>
      </c>
      <c r="K121" s="22" t="s">
        <v>67</v>
      </c>
      <c r="L121" s="22" t="s">
        <v>61</v>
      </c>
    </row>
    <row r="122" spans="10:12" ht="18.75">
      <c r="J122" s="21">
        <v>45253</v>
      </c>
      <c r="K122" s="22" t="s">
        <v>68</v>
      </c>
      <c r="L122" s="22" t="s">
        <v>59</v>
      </c>
    </row>
    <row r="123" spans="10:12" ht="18.75">
      <c r="J123" s="21">
        <v>45283</v>
      </c>
      <c r="K123" s="22" t="s">
        <v>69</v>
      </c>
      <c r="L123" s="22" t="s">
        <v>53</v>
      </c>
    </row>
    <row r="124" spans="10:12" ht="18.75">
      <c r="J124" s="21">
        <v>45292</v>
      </c>
      <c r="K124" s="22" t="s">
        <v>47</v>
      </c>
      <c r="L124" s="22" t="s">
        <v>50</v>
      </c>
    </row>
    <row r="125" spans="10:12" ht="18.75">
      <c r="J125" s="21">
        <v>45299</v>
      </c>
      <c r="K125" s="22" t="s">
        <v>51</v>
      </c>
      <c r="L125" s="22" t="s">
        <v>50</v>
      </c>
    </row>
    <row r="126" spans="10:12" ht="18.75">
      <c r="J126" s="21">
        <v>45333</v>
      </c>
      <c r="K126" s="22" t="s">
        <v>52</v>
      </c>
      <c r="L126" s="22" t="s">
        <v>48</v>
      </c>
    </row>
    <row r="127" spans="10:12" ht="18.75">
      <c r="J127" s="21">
        <v>45334</v>
      </c>
      <c r="K127" s="22" t="s">
        <v>49</v>
      </c>
      <c r="L127" s="22" t="s">
        <v>50</v>
      </c>
    </row>
    <row r="128" spans="10:12" ht="18.75">
      <c r="J128" s="21">
        <v>45371</v>
      </c>
      <c r="K128" s="22" t="s">
        <v>54</v>
      </c>
      <c r="L128" s="22" t="s">
        <v>57</v>
      </c>
    </row>
    <row r="129" spans="10:12" ht="18.75">
      <c r="J129" s="21">
        <v>45411</v>
      </c>
      <c r="K129" s="22" t="s">
        <v>55</v>
      </c>
      <c r="L129" s="22" t="s">
        <v>50</v>
      </c>
    </row>
    <row r="130" spans="10:12" ht="18.75">
      <c r="J130" s="21">
        <v>45415</v>
      </c>
      <c r="K130" s="22" t="s">
        <v>56</v>
      </c>
      <c r="L130" s="22" t="s">
        <v>61</v>
      </c>
    </row>
    <row r="131" spans="10:12" ht="18.75">
      <c r="J131" s="21">
        <v>45416</v>
      </c>
      <c r="K131" s="22" t="s">
        <v>58</v>
      </c>
      <c r="L131" s="22" t="s">
        <v>53</v>
      </c>
    </row>
    <row r="132" spans="10:12" ht="18.75">
      <c r="J132" s="21">
        <v>45417</v>
      </c>
      <c r="K132" s="22" t="s">
        <v>60</v>
      </c>
      <c r="L132" s="22" t="s">
        <v>48</v>
      </c>
    </row>
    <row r="133" spans="10:12" ht="18.75">
      <c r="J133" s="21">
        <v>45418</v>
      </c>
      <c r="K133" s="22" t="s">
        <v>49</v>
      </c>
      <c r="L133" s="22" t="s">
        <v>50</v>
      </c>
    </row>
    <row r="134" spans="10:12" ht="18.75">
      <c r="J134" s="21">
        <v>45488</v>
      </c>
      <c r="K134" s="22" t="s">
        <v>62</v>
      </c>
      <c r="L134" s="22" t="s">
        <v>50</v>
      </c>
    </row>
    <row r="135" spans="10:12" ht="18.75">
      <c r="J135" s="21">
        <v>45515</v>
      </c>
      <c r="K135" s="22" t="s">
        <v>63</v>
      </c>
      <c r="L135" s="22" t="s">
        <v>48</v>
      </c>
    </row>
    <row r="136" spans="10:12" ht="18.75">
      <c r="J136" s="21">
        <v>45516</v>
      </c>
      <c r="K136" s="22" t="s">
        <v>49</v>
      </c>
      <c r="L136" s="22" t="s">
        <v>50</v>
      </c>
    </row>
    <row r="137" spans="10:12" ht="18.75">
      <c r="J137" s="21">
        <v>45551</v>
      </c>
      <c r="K137" s="22" t="s">
        <v>64</v>
      </c>
      <c r="L137" s="22" t="s">
        <v>50</v>
      </c>
    </row>
    <row r="138" spans="10:12" ht="18.75">
      <c r="J138" s="21">
        <v>45557</v>
      </c>
      <c r="K138" s="22" t="s">
        <v>65</v>
      </c>
      <c r="L138" s="22" t="s">
        <v>48</v>
      </c>
    </row>
    <row r="139" spans="10:12" ht="18.75">
      <c r="J139" s="21">
        <v>45558</v>
      </c>
      <c r="K139" s="22" t="s">
        <v>49</v>
      </c>
      <c r="L139" s="22" t="s">
        <v>50</v>
      </c>
    </row>
    <row r="140" spans="10:12" ht="18.75">
      <c r="J140" s="21">
        <v>45579</v>
      </c>
      <c r="K140" s="22" t="s">
        <v>66</v>
      </c>
      <c r="L140" s="22" t="s">
        <v>50</v>
      </c>
    </row>
    <row r="141" spans="10:12" ht="18.75">
      <c r="J141" s="21">
        <v>45599</v>
      </c>
      <c r="K141" s="22" t="s">
        <v>67</v>
      </c>
      <c r="L141" s="22" t="s">
        <v>48</v>
      </c>
    </row>
    <row r="142" spans="10:12" ht="18.75">
      <c r="J142" s="21">
        <v>45600</v>
      </c>
      <c r="K142" s="22" t="s">
        <v>49</v>
      </c>
      <c r="L142" s="22" t="s">
        <v>50</v>
      </c>
    </row>
    <row r="143" spans="10:12" ht="18.75">
      <c r="J143" s="21">
        <v>45619</v>
      </c>
      <c r="K143" s="22" t="s">
        <v>68</v>
      </c>
      <c r="L143" s="22" t="s">
        <v>53</v>
      </c>
    </row>
    <row r="144" spans="10:12" ht="18.75">
      <c r="J144" s="21">
        <v>45649</v>
      </c>
      <c r="K144" s="22" t="s">
        <v>69</v>
      </c>
      <c r="L144" s="22" t="s">
        <v>50</v>
      </c>
    </row>
    <row r="145" spans="10:12" ht="18.75">
      <c r="J145" s="21">
        <v>45658</v>
      </c>
      <c r="K145" s="22" t="s">
        <v>47</v>
      </c>
      <c r="L145" s="22" t="s">
        <v>57</v>
      </c>
    </row>
    <row r="146" spans="10:12" ht="18.75">
      <c r="J146" s="21">
        <v>45670</v>
      </c>
      <c r="K146" s="22" t="s">
        <v>51</v>
      </c>
      <c r="L146" s="22" t="s">
        <v>50</v>
      </c>
    </row>
    <row r="147" spans="10:12" ht="18.75">
      <c r="J147" s="21">
        <v>45699</v>
      </c>
      <c r="K147" s="22" t="s">
        <v>52</v>
      </c>
      <c r="L147" s="22" t="s">
        <v>70</v>
      </c>
    </row>
    <row r="148" spans="10:12" ht="18.75">
      <c r="J148" s="21">
        <v>45736</v>
      </c>
      <c r="K148" s="22" t="s">
        <v>54</v>
      </c>
      <c r="L148" s="22" t="s">
        <v>59</v>
      </c>
    </row>
    <row r="149" spans="10:12" ht="18.75">
      <c r="J149" s="21">
        <v>45776</v>
      </c>
      <c r="K149" s="22" t="s">
        <v>55</v>
      </c>
      <c r="L149" s="22" t="s">
        <v>70</v>
      </c>
    </row>
    <row r="150" spans="10:12" ht="18.75">
      <c r="J150" s="21">
        <v>45780</v>
      </c>
      <c r="K150" s="22" t="s">
        <v>56</v>
      </c>
      <c r="L150" s="22" t="s">
        <v>53</v>
      </c>
    </row>
    <row r="151" spans="10:12" ht="18.75">
      <c r="J151" s="21">
        <v>45781</v>
      </c>
      <c r="K151" s="22" t="s">
        <v>58</v>
      </c>
      <c r="L151" s="22" t="s">
        <v>48</v>
      </c>
    </row>
    <row r="152" spans="10:12" ht="18.75">
      <c r="J152" s="21">
        <v>45782</v>
      </c>
      <c r="K152" s="22" t="s">
        <v>60</v>
      </c>
      <c r="L152" s="22" t="s">
        <v>50</v>
      </c>
    </row>
    <row r="153" spans="10:12" ht="18.75">
      <c r="J153" s="21">
        <v>45783</v>
      </c>
      <c r="K153" s="22" t="s">
        <v>49</v>
      </c>
      <c r="L153" s="22" t="s">
        <v>70</v>
      </c>
    </row>
    <row r="154" spans="10:12" ht="18.75">
      <c r="J154" s="21">
        <v>45859</v>
      </c>
      <c r="K154" s="22" t="s">
        <v>62</v>
      </c>
      <c r="L154" s="22" t="s">
        <v>50</v>
      </c>
    </row>
    <row r="155" spans="10:12" ht="18.75">
      <c r="J155" s="21">
        <v>45880</v>
      </c>
      <c r="K155" s="22" t="s">
        <v>63</v>
      </c>
      <c r="L155" s="22" t="s">
        <v>50</v>
      </c>
    </row>
    <row r="156" spans="10:12" ht="18.75">
      <c r="J156" s="21">
        <v>45915</v>
      </c>
      <c r="K156" s="22" t="s">
        <v>64</v>
      </c>
      <c r="L156" s="22" t="s">
        <v>50</v>
      </c>
    </row>
    <row r="157" spans="10:12" ht="18.75">
      <c r="J157" s="21">
        <v>45923</v>
      </c>
      <c r="K157" s="22" t="s">
        <v>65</v>
      </c>
      <c r="L157" s="22" t="s">
        <v>70</v>
      </c>
    </row>
    <row r="158" spans="10:12" ht="18.75">
      <c r="J158" s="21">
        <v>45943</v>
      </c>
      <c r="K158" s="22" t="s">
        <v>66</v>
      </c>
      <c r="L158" s="22" t="s">
        <v>50</v>
      </c>
    </row>
    <row r="159" spans="10:12" ht="18.75">
      <c r="J159" s="21">
        <v>45964</v>
      </c>
      <c r="K159" s="22" t="s">
        <v>67</v>
      </c>
      <c r="L159" s="22" t="s">
        <v>50</v>
      </c>
    </row>
    <row r="160" spans="10:12" ht="18.75">
      <c r="J160" s="21">
        <v>45984</v>
      </c>
      <c r="K160" s="22" t="s">
        <v>68</v>
      </c>
      <c r="L160" s="22" t="s">
        <v>48</v>
      </c>
    </row>
    <row r="161" spans="10:12" ht="18.75">
      <c r="J161" s="21">
        <v>45985</v>
      </c>
      <c r="K161" s="22" t="s">
        <v>49</v>
      </c>
      <c r="L161" s="22" t="s">
        <v>50</v>
      </c>
    </row>
    <row r="162" spans="10:12" ht="18.75">
      <c r="J162" s="21">
        <v>46014</v>
      </c>
      <c r="K162" s="22" t="s">
        <v>69</v>
      </c>
      <c r="L162" s="22" t="s">
        <v>70</v>
      </c>
    </row>
    <row r="163" spans="10:12" ht="18.75">
      <c r="J163" s="21">
        <v>46023</v>
      </c>
      <c r="K163" s="22" t="s">
        <v>47</v>
      </c>
      <c r="L163" s="22" t="s">
        <v>59</v>
      </c>
    </row>
    <row r="164" spans="10:12" ht="18.75">
      <c r="J164" s="21">
        <v>46034</v>
      </c>
      <c r="K164" s="22" t="s">
        <v>51</v>
      </c>
      <c r="L164" s="22" t="s">
        <v>50</v>
      </c>
    </row>
    <row r="165" spans="10:12" ht="18.75">
      <c r="J165" s="21">
        <v>46064</v>
      </c>
      <c r="K165" s="22" t="s">
        <v>52</v>
      </c>
      <c r="L165" s="22" t="s">
        <v>57</v>
      </c>
    </row>
    <row r="166" spans="10:12" ht="18.75">
      <c r="J166" s="21">
        <v>46101</v>
      </c>
      <c r="K166" s="22" t="s">
        <v>54</v>
      </c>
      <c r="L166" s="22" t="s">
        <v>61</v>
      </c>
    </row>
    <row r="167" spans="10:12" ht="18.75">
      <c r="J167" s="21">
        <v>46141</v>
      </c>
      <c r="K167" s="22" t="s">
        <v>55</v>
      </c>
      <c r="L167" s="22" t="s">
        <v>57</v>
      </c>
    </row>
    <row r="168" spans="10:12" ht="18.75">
      <c r="J168" s="21">
        <v>46145</v>
      </c>
      <c r="K168" s="22" t="s">
        <v>56</v>
      </c>
      <c r="L168" s="22" t="s">
        <v>48</v>
      </c>
    </row>
    <row r="169" spans="10:12" ht="18.75">
      <c r="J169" s="21">
        <v>46146</v>
      </c>
      <c r="K169" s="22" t="s">
        <v>58</v>
      </c>
      <c r="L169" s="22" t="s">
        <v>50</v>
      </c>
    </row>
    <row r="170" spans="10:12" ht="18.75">
      <c r="J170" s="21">
        <v>46147</v>
      </c>
      <c r="K170" s="22" t="s">
        <v>60</v>
      </c>
      <c r="L170" s="22" t="s">
        <v>70</v>
      </c>
    </row>
    <row r="171" spans="10:12" ht="18.75">
      <c r="J171" s="21">
        <v>46148</v>
      </c>
      <c r="K171" s="22" t="s">
        <v>49</v>
      </c>
      <c r="L171" s="22" t="s">
        <v>57</v>
      </c>
    </row>
    <row r="172" spans="10:12" ht="18.75">
      <c r="J172" s="21">
        <v>46223</v>
      </c>
      <c r="K172" s="22" t="s">
        <v>62</v>
      </c>
      <c r="L172" s="22" t="s">
        <v>50</v>
      </c>
    </row>
    <row r="173" spans="10:12" ht="18.75">
      <c r="J173" s="21">
        <v>46245</v>
      </c>
      <c r="K173" s="22" t="s">
        <v>63</v>
      </c>
      <c r="L173" s="22" t="s">
        <v>70</v>
      </c>
    </row>
    <row r="174" spans="10:12" ht="18.75">
      <c r="J174" s="21">
        <v>46286</v>
      </c>
      <c r="K174" s="22" t="s">
        <v>64</v>
      </c>
      <c r="L174" s="22" t="s">
        <v>50</v>
      </c>
    </row>
    <row r="175" spans="10:12" ht="18.75">
      <c r="J175" s="21">
        <v>46287</v>
      </c>
      <c r="K175" s="22" t="s">
        <v>71</v>
      </c>
      <c r="L175" s="22" t="s">
        <v>70</v>
      </c>
    </row>
    <row r="176" spans="10:12" ht="18.75">
      <c r="J176" s="21">
        <v>46288</v>
      </c>
      <c r="K176" s="22" t="s">
        <v>65</v>
      </c>
      <c r="L176" s="22" t="s">
        <v>57</v>
      </c>
    </row>
    <row r="177" spans="10:12" ht="18.75">
      <c r="J177" s="21">
        <v>46307</v>
      </c>
      <c r="K177" s="22" t="s">
        <v>66</v>
      </c>
      <c r="L177" s="22" t="s">
        <v>50</v>
      </c>
    </row>
    <row r="178" spans="10:12" ht="18.75">
      <c r="J178" s="21">
        <v>46329</v>
      </c>
      <c r="K178" s="22" t="s">
        <v>67</v>
      </c>
      <c r="L178" s="22" t="s">
        <v>70</v>
      </c>
    </row>
    <row r="179" spans="10:12" ht="18.75">
      <c r="J179" s="21">
        <v>46349</v>
      </c>
      <c r="K179" s="22" t="s">
        <v>68</v>
      </c>
      <c r="L179" s="22" t="s">
        <v>50</v>
      </c>
    </row>
    <row r="180" spans="10:12" ht="18.75">
      <c r="J180" s="21">
        <v>46379</v>
      </c>
      <c r="K180" s="22" t="s">
        <v>69</v>
      </c>
      <c r="L180" s="22" t="s">
        <v>57</v>
      </c>
    </row>
    <row r="181" spans="10:12" ht="18.75">
      <c r="J181" s="21">
        <v>46388</v>
      </c>
      <c r="K181" s="22" t="s">
        <v>47</v>
      </c>
      <c r="L181" s="22" t="s">
        <v>61</v>
      </c>
    </row>
    <row r="182" spans="10:12" ht="18.75">
      <c r="J182" s="21">
        <v>46398</v>
      </c>
      <c r="K182" s="22" t="s">
        <v>51</v>
      </c>
      <c r="L182" s="22" t="s">
        <v>50</v>
      </c>
    </row>
    <row r="183" spans="10:12" ht="18.75">
      <c r="J183" s="21">
        <v>46429</v>
      </c>
      <c r="K183" s="22" t="s">
        <v>52</v>
      </c>
      <c r="L183" s="22" t="s">
        <v>59</v>
      </c>
    </row>
    <row r="184" spans="10:12" ht="18.75">
      <c r="J184" s="21">
        <v>46467</v>
      </c>
      <c r="K184" s="22" t="s">
        <v>54</v>
      </c>
      <c r="L184" s="22" t="s">
        <v>48</v>
      </c>
    </row>
    <row r="185" spans="10:12" ht="18.75">
      <c r="J185" s="21">
        <v>46468</v>
      </c>
      <c r="K185" s="22" t="s">
        <v>49</v>
      </c>
      <c r="L185" s="22" t="s">
        <v>50</v>
      </c>
    </row>
    <row r="186" spans="10:12" ht="18.75">
      <c r="J186" s="21">
        <v>46506</v>
      </c>
      <c r="K186" s="22" t="s">
        <v>55</v>
      </c>
      <c r="L186" s="22" t="s">
        <v>59</v>
      </c>
    </row>
    <row r="187" spans="10:12" ht="18.75">
      <c r="J187" s="21">
        <v>46510</v>
      </c>
      <c r="K187" s="22" t="s">
        <v>56</v>
      </c>
      <c r="L187" s="22" t="s">
        <v>50</v>
      </c>
    </row>
    <row r="188" spans="10:12" ht="18.75">
      <c r="J188" s="21">
        <v>46511</v>
      </c>
      <c r="K188" s="22" t="s">
        <v>58</v>
      </c>
      <c r="L188" s="22" t="s">
        <v>70</v>
      </c>
    </row>
    <row r="189" spans="10:12" ht="18.75">
      <c r="J189" s="21">
        <v>46512</v>
      </c>
      <c r="K189" s="22" t="s">
        <v>60</v>
      </c>
      <c r="L189" s="22" t="s">
        <v>57</v>
      </c>
    </row>
    <row r="190" spans="10:12" ht="18.75">
      <c r="J190" s="21">
        <v>46587</v>
      </c>
      <c r="K190" s="22" t="s">
        <v>62</v>
      </c>
      <c r="L190" s="22" t="s">
        <v>50</v>
      </c>
    </row>
    <row r="191" spans="10:12" ht="18.75">
      <c r="J191" s="21">
        <v>46610</v>
      </c>
      <c r="K191" s="22" t="s">
        <v>63</v>
      </c>
      <c r="L191" s="22" t="s">
        <v>57</v>
      </c>
    </row>
    <row r="192" spans="10:12" ht="18.75">
      <c r="J192" s="21">
        <v>46650</v>
      </c>
      <c r="K192" s="22" t="s">
        <v>64</v>
      </c>
      <c r="L192" s="22" t="s">
        <v>50</v>
      </c>
    </row>
    <row r="193" spans="10:12" ht="18.75">
      <c r="J193" s="21">
        <v>46653</v>
      </c>
      <c r="K193" s="22" t="s">
        <v>65</v>
      </c>
      <c r="L193" s="22" t="s">
        <v>59</v>
      </c>
    </row>
    <row r="194" spans="10:12" ht="18.75">
      <c r="J194" s="21">
        <v>46671</v>
      </c>
      <c r="K194" s="22" t="s">
        <v>66</v>
      </c>
      <c r="L194" s="22" t="s">
        <v>50</v>
      </c>
    </row>
    <row r="195" spans="10:12" ht="18.75">
      <c r="J195" s="21">
        <v>46694</v>
      </c>
      <c r="K195" s="22" t="s">
        <v>67</v>
      </c>
      <c r="L195" s="22" t="s">
        <v>57</v>
      </c>
    </row>
    <row r="196" spans="10:12" ht="18.75">
      <c r="J196" s="21">
        <v>46714</v>
      </c>
      <c r="K196" s="22" t="s">
        <v>68</v>
      </c>
      <c r="L196" s="22" t="s">
        <v>70</v>
      </c>
    </row>
    <row r="197" spans="10:12" ht="18.75">
      <c r="J197" s="21">
        <v>46744</v>
      </c>
      <c r="K197" s="22" t="s">
        <v>69</v>
      </c>
      <c r="L197" s="22" t="s">
        <v>59</v>
      </c>
    </row>
    <row r="198" spans="10:12" ht="18.75">
      <c r="J198" s="21">
        <v>46753</v>
      </c>
      <c r="K198" s="22" t="s">
        <v>47</v>
      </c>
      <c r="L198" s="22" t="s">
        <v>53</v>
      </c>
    </row>
    <row r="199" spans="10:12" ht="18.75">
      <c r="J199" s="21">
        <v>46762</v>
      </c>
      <c r="K199" s="22" t="s">
        <v>51</v>
      </c>
      <c r="L199" s="22" t="s">
        <v>50</v>
      </c>
    </row>
    <row r="200" spans="10:12" ht="18.75">
      <c r="J200" s="21">
        <v>46794</v>
      </c>
      <c r="K200" s="22" t="s">
        <v>52</v>
      </c>
      <c r="L200" s="22" t="s">
        <v>61</v>
      </c>
    </row>
    <row r="201" spans="10:12" ht="18.75">
      <c r="J201" s="21">
        <v>46832</v>
      </c>
      <c r="K201" s="22" t="s">
        <v>54</v>
      </c>
      <c r="L201" s="22" t="s">
        <v>50</v>
      </c>
    </row>
    <row r="202" spans="10:12" ht="18.75">
      <c r="J202" s="21">
        <v>46872</v>
      </c>
      <c r="K202" s="22" t="s">
        <v>55</v>
      </c>
      <c r="L202" s="22" t="s">
        <v>53</v>
      </c>
    </row>
    <row r="203" spans="10:12" ht="18.75">
      <c r="J203" s="21">
        <v>46876</v>
      </c>
      <c r="K203" s="22" t="s">
        <v>56</v>
      </c>
      <c r="L203" s="22" t="s">
        <v>57</v>
      </c>
    </row>
    <row r="204" spans="10:12" ht="18.75">
      <c r="J204" s="21">
        <v>46877</v>
      </c>
      <c r="K204" s="22" t="s">
        <v>58</v>
      </c>
      <c r="L204" s="22" t="s">
        <v>59</v>
      </c>
    </row>
    <row r="205" spans="10:12" ht="18.75">
      <c r="J205" s="21">
        <v>46878</v>
      </c>
      <c r="K205" s="22" t="s">
        <v>60</v>
      </c>
      <c r="L205" s="22" t="s">
        <v>61</v>
      </c>
    </row>
    <row r="206" spans="10:12" ht="18.75">
      <c r="J206" s="21">
        <v>46951</v>
      </c>
      <c r="K206" s="22" t="s">
        <v>62</v>
      </c>
      <c r="L206" s="22" t="s">
        <v>50</v>
      </c>
    </row>
    <row r="207" spans="10:12" ht="18.75">
      <c r="J207" s="21">
        <v>46976</v>
      </c>
      <c r="K207" s="22" t="s">
        <v>63</v>
      </c>
      <c r="L207" s="22" t="s">
        <v>61</v>
      </c>
    </row>
    <row r="208" spans="10:12" ht="18.75">
      <c r="J208" s="21">
        <v>47014</v>
      </c>
      <c r="K208" s="22" t="s">
        <v>64</v>
      </c>
      <c r="L208" s="22" t="s">
        <v>50</v>
      </c>
    </row>
    <row r="209" spans="10:12" ht="18.75">
      <c r="J209" s="21">
        <v>47018</v>
      </c>
      <c r="K209" s="22" t="s">
        <v>65</v>
      </c>
      <c r="L209" s="22" t="s">
        <v>61</v>
      </c>
    </row>
    <row r="210" spans="10:12" ht="18.75">
      <c r="J210" s="21">
        <v>47035</v>
      </c>
      <c r="K210" s="22" t="s">
        <v>66</v>
      </c>
      <c r="L210" s="22" t="s">
        <v>50</v>
      </c>
    </row>
    <row r="211" spans="10:12" ht="18.75">
      <c r="J211" s="21">
        <v>47060</v>
      </c>
      <c r="K211" s="22" t="s">
        <v>67</v>
      </c>
      <c r="L211" s="22" t="s">
        <v>61</v>
      </c>
    </row>
    <row r="212" spans="10:12" ht="18.75">
      <c r="J212" s="21">
        <v>47080</v>
      </c>
      <c r="K212" s="22" t="s">
        <v>68</v>
      </c>
      <c r="L212" s="22" t="s">
        <v>59</v>
      </c>
    </row>
    <row r="213" spans="10:12" ht="18.75">
      <c r="J213" s="21">
        <v>47110</v>
      </c>
      <c r="K213" s="22" t="s">
        <v>69</v>
      </c>
      <c r="L213" s="22" t="s">
        <v>53</v>
      </c>
    </row>
    <row r="214" spans="10:12" ht="18.75">
      <c r="J214" s="21">
        <v>47119</v>
      </c>
      <c r="K214" s="22" t="s">
        <v>47</v>
      </c>
      <c r="L214" s="22" t="s">
        <v>50</v>
      </c>
    </row>
    <row r="215" spans="10:12" ht="18.75">
      <c r="J215" s="21">
        <v>47126</v>
      </c>
      <c r="K215" s="22" t="s">
        <v>51</v>
      </c>
      <c r="L215" s="22" t="s">
        <v>50</v>
      </c>
    </row>
    <row r="216" spans="10:12" ht="18.75">
      <c r="J216" s="21">
        <v>47160</v>
      </c>
      <c r="K216" s="22" t="s">
        <v>52</v>
      </c>
      <c r="L216" s="22" t="s">
        <v>48</v>
      </c>
    </row>
    <row r="217" spans="10:12" ht="18.75">
      <c r="J217" s="21">
        <v>47161</v>
      </c>
      <c r="K217" s="22" t="s">
        <v>49</v>
      </c>
      <c r="L217" s="22" t="s">
        <v>50</v>
      </c>
    </row>
    <row r="218" spans="10:12" ht="18.75">
      <c r="J218" s="21">
        <v>47197</v>
      </c>
      <c r="K218" s="22" t="s">
        <v>54</v>
      </c>
      <c r="L218" s="22" t="s">
        <v>70</v>
      </c>
    </row>
    <row r="219" spans="10:12" ht="18.75">
      <c r="J219" s="21">
        <v>47237</v>
      </c>
      <c r="K219" s="22" t="s">
        <v>55</v>
      </c>
      <c r="L219" s="22" t="s">
        <v>48</v>
      </c>
    </row>
    <row r="220" spans="10:12" ht="18.75">
      <c r="J220" s="21">
        <v>47238</v>
      </c>
      <c r="K220" s="22" t="s">
        <v>49</v>
      </c>
      <c r="L220" s="22" t="s">
        <v>50</v>
      </c>
    </row>
    <row r="221" spans="10:12" ht="18.75">
      <c r="J221" s="21">
        <v>47241</v>
      </c>
      <c r="K221" s="22" t="s">
        <v>56</v>
      </c>
      <c r="L221" s="22" t="s">
        <v>59</v>
      </c>
    </row>
    <row r="222" spans="10:12" ht="18.75">
      <c r="J222" s="21">
        <v>47242</v>
      </c>
      <c r="K222" s="22" t="s">
        <v>58</v>
      </c>
      <c r="L222" s="22" t="s">
        <v>61</v>
      </c>
    </row>
    <row r="223" spans="10:12" ht="18.75">
      <c r="J223" s="21">
        <v>47243</v>
      </c>
      <c r="K223" s="22" t="s">
        <v>60</v>
      </c>
      <c r="L223" s="22" t="s">
        <v>53</v>
      </c>
    </row>
    <row r="224" spans="10:12" ht="18.75">
      <c r="J224" s="21">
        <v>47315</v>
      </c>
      <c r="K224" s="22" t="s">
        <v>62</v>
      </c>
      <c r="L224" s="22" t="s">
        <v>50</v>
      </c>
    </row>
    <row r="225" spans="10:12" ht="18.75">
      <c r="J225" s="21">
        <v>47341</v>
      </c>
      <c r="K225" s="22" t="s">
        <v>63</v>
      </c>
      <c r="L225" s="22" t="s">
        <v>53</v>
      </c>
    </row>
    <row r="226" spans="10:12" ht="18.75">
      <c r="J226" s="21">
        <v>47378</v>
      </c>
      <c r="K226" s="22" t="s">
        <v>64</v>
      </c>
      <c r="L226" s="22" t="s">
        <v>50</v>
      </c>
    </row>
    <row r="227" spans="10:12" ht="18.75">
      <c r="J227" s="21">
        <v>47384</v>
      </c>
      <c r="K227" s="22" t="s">
        <v>65</v>
      </c>
      <c r="L227" s="22" t="s">
        <v>48</v>
      </c>
    </row>
    <row r="228" spans="10:12" ht="18.75">
      <c r="J228" s="21">
        <v>47385</v>
      </c>
      <c r="K228" s="22" t="s">
        <v>49</v>
      </c>
      <c r="L228" s="22" t="s">
        <v>50</v>
      </c>
    </row>
    <row r="229" spans="10:12" ht="18.75">
      <c r="J229" s="21">
        <v>47399</v>
      </c>
      <c r="K229" s="22" t="s">
        <v>66</v>
      </c>
      <c r="L229" s="22" t="s">
        <v>50</v>
      </c>
    </row>
    <row r="230" spans="10:12" ht="18.75">
      <c r="J230" s="21">
        <v>47425</v>
      </c>
      <c r="K230" s="22" t="s">
        <v>67</v>
      </c>
      <c r="L230" s="22" t="s">
        <v>53</v>
      </c>
    </row>
    <row r="231" spans="10:12" ht="18.75">
      <c r="J231" s="21">
        <v>47445</v>
      </c>
      <c r="K231" s="22" t="s">
        <v>68</v>
      </c>
      <c r="L231" s="22" t="s">
        <v>61</v>
      </c>
    </row>
    <row r="232" spans="10:12" ht="18.75">
      <c r="J232" s="21">
        <v>47475</v>
      </c>
      <c r="K232" s="22" t="s">
        <v>69</v>
      </c>
      <c r="L232" s="22" t="s">
        <v>48</v>
      </c>
    </row>
    <row r="233" spans="10:12" ht="18.75">
      <c r="J233" s="21">
        <v>47476</v>
      </c>
      <c r="K233" s="22" t="s">
        <v>49</v>
      </c>
      <c r="L233" s="22" t="s">
        <v>50</v>
      </c>
    </row>
    <row r="234" spans="10:12" ht="18.75">
      <c r="J234" s="21">
        <v>47484</v>
      </c>
      <c r="K234" s="22" t="s">
        <v>47</v>
      </c>
      <c r="L234" s="22" t="s">
        <v>70</v>
      </c>
    </row>
    <row r="235" spans="10:12" ht="18.75">
      <c r="J235" s="21">
        <v>47497</v>
      </c>
      <c r="K235" s="22" t="s">
        <v>51</v>
      </c>
      <c r="L235" s="22" t="s">
        <v>50</v>
      </c>
    </row>
    <row r="236" spans="10:12" ht="18.75">
      <c r="J236" s="21">
        <v>47525</v>
      </c>
      <c r="K236" s="22" t="s">
        <v>52</v>
      </c>
      <c r="L236" s="22" t="s">
        <v>50</v>
      </c>
    </row>
    <row r="237" spans="10:12" ht="18.75">
      <c r="J237" s="21">
        <v>47562</v>
      </c>
      <c r="K237" s="22" t="s">
        <v>54</v>
      </c>
      <c r="L237" s="22" t="s">
        <v>57</v>
      </c>
    </row>
    <row r="238" spans="10:12" ht="18.75">
      <c r="J238" s="21">
        <v>47602</v>
      </c>
      <c r="K238" s="22" t="s">
        <v>55</v>
      </c>
      <c r="L238" s="22" t="s">
        <v>50</v>
      </c>
    </row>
    <row r="239" spans="10:12" ht="18.75">
      <c r="J239" s="21">
        <v>47606</v>
      </c>
      <c r="K239" s="22" t="s">
        <v>56</v>
      </c>
      <c r="L239" s="22" t="s">
        <v>61</v>
      </c>
    </row>
    <row r="240" spans="10:12" ht="18.75">
      <c r="J240" s="21">
        <v>47607</v>
      </c>
      <c r="K240" s="22" t="s">
        <v>58</v>
      </c>
      <c r="L240" s="22" t="s">
        <v>53</v>
      </c>
    </row>
    <row r="241" spans="10:12" ht="18.75">
      <c r="J241" s="21">
        <v>47608</v>
      </c>
      <c r="K241" s="22" t="s">
        <v>60</v>
      </c>
      <c r="L241" s="22" t="s">
        <v>48</v>
      </c>
    </row>
    <row r="242" spans="10:12" ht="18.75">
      <c r="J242" s="21">
        <v>47609</v>
      </c>
      <c r="K242" s="22" t="s">
        <v>49</v>
      </c>
      <c r="L242" s="22" t="s">
        <v>50</v>
      </c>
    </row>
    <row r="243" spans="10:12" ht="18.75">
      <c r="J243" s="21">
        <v>47679</v>
      </c>
      <c r="K243" s="22" t="s">
        <v>62</v>
      </c>
      <c r="L243" s="22" t="s">
        <v>50</v>
      </c>
    </row>
    <row r="244" spans="10:12" ht="18.75">
      <c r="J244" s="21">
        <v>47706</v>
      </c>
      <c r="K244" s="22" t="s">
        <v>63</v>
      </c>
      <c r="L244" s="22" t="s">
        <v>48</v>
      </c>
    </row>
    <row r="245" spans="10:12" ht="18.75">
      <c r="J245" s="21">
        <v>47707</v>
      </c>
      <c r="K245" s="22" t="s">
        <v>49</v>
      </c>
      <c r="L245" s="22" t="s">
        <v>50</v>
      </c>
    </row>
    <row r="246" spans="10:12" ht="18.75">
      <c r="J246" s="21">
        <v>47742</v>
      </c>
      <c r="K246" s="22" t="s">
        <v>64</v>
      </c>
      <c r="L246" s="22" t="s">
        <v>50</v>
      </c>
    </row>
    <row r="247" spans="10:12" ht="18.75">
      <c r="J247" s="21">
        <v>47749</v>
      </c>
      <c r="K247" s="22" t="s">
        <v>65</v>
      </c>
      <c r="L247" s="22" t="s">
        <v>50</v>
      </c>
    </row>
    <row r="248" spans="10:12" ht="18.75">
      <c r="J248" s="21">
        <v>47770</v>
      </c>
      <c r="K248" s="22" t="s">
        <v>66</v>
      </c>
      <c r="L248" s="22" t="s">
        <v>50</v>
      </c>
    </row>
    <row r="249" spans="10:12" ht="18.75">
      <c r="J249" s="21">
        <v>47790</v>
      </c>
      <c r="K249" s="22" t="s">
        <v>67</v>
      </c>
      <c r="L249" s="22" t="s">
        <v>48</v>
      </c>
    </row>
    <row r="250" spans="10:12" ht="18.75">
      <c r="J250" s="21">
        <v>47791</v>
      </c>
      <c r="K250" s="22" t="s">
        <v>49</v>
      </c>
      <c r="L250" s="22" t="s">
        <v>50</v>
      </c>
    </row>
    <row r="251" spans="10:12" ht="18.75">
      <c r="J251" s="21">
        <v>47810</v>
      </c>
      <c r="K251" s="22" t="s">
        <v>68</v>
      </c>
      <c r="L251" s="22" t="s">
        <v>53</v>
      </c>
    </row>
    <row r="252" spans="10:12" ht="18.75">
      <c r="J252" s="21">
        <v>47840</v>
      </c>
      <c r="K252" s="22" t="s">
        <v>69</v>
      </c>
      <c r="L252" s="22" t="s">
        <v>50</v>
      </c>
    </row>
  </sheetData>
  <phoneticPr fontId="2"/>
  <dataValidations disablePrompts="1" count="1">
    <dataValidation type="date" operator="greaterThanOrEqual" allowBlank="1" showInputMessage="1" showErrorMessage="1" sqref="K3">
      <formula1>J3+4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別紙①_カメラ申込書</vt:lpstr>
      <vt:lpstr>リスト</vt:lpstr>
      <vt:lpstr>Calendar</vt:lpstr>
      <vt:lpstr>リスト!more</vt:lpstr>
      <vt:lpstr>別紙①_カメラ申込書!Print_Area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多田　康平</cp:lastModifiedBy>
  <cp:lastPrinted>2018-12-12T01:41:08Z</cp:lastPrinted>
  <dcterms:created xsi:type="dcterms:W3CDTF">2014-11-14T07:40:10Z</dcterms:created>
  <dcterms:modified xsi:type="dcterms:W3CDTF">2019-05-15T02:55:40Z</dcterms:modified>
</cp:coreProperties>
</file>